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З 1" sheetId="1" r:id="rId1"/>
    <sheet name="Лист3" sheetId="2" r:id="rId2"/>
  </sheets>
  <definedNames>
    <definedName name="_xlnm.Print_Area" localSheetId="0">'СОЗ 1'!$A$1:$S$87</definedName>
  </definedNames>
  <calcPr fullCalcOnLoad="1"/>
</workbook>
</file>

<file path=xl/sharedStrings.xml><?xml version="1.0" encoding="utf-8"?>
<sst xmlns="http://schemas.openxmlformats.org/spreadsheetml/2006/main" count="371" uniqueCount="106">
  <si>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</si>
  <si>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</si>
  <si>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</si>
  <si>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</si>
  <si>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</si>
  <si>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</si>
  <si>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</si>
  <si>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</si>
  <si>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</si>
  <si>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</si>
  <si>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</si>
  <si>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</si>
  <si>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</si>
  <si>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</si>
  <si>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</si>
  <si>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</si>
  <si>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</si>
  <si>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</si>
  <si>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</si>
  <si>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</si>
  <si>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</si>
  <si>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</si>
  <si>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</si>
  <si>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</si>
  <si>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</si>
  <si>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</si>
  <si>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</si>
  <si>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</si>
  <si>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Всього</t>
  </si>
  <si>
    <t>Решуцьке</t>
  </si>
  <si>
    <t>Разом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</si>
  <si>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</si>
  <si>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</si>
  <si>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</si>
  <si>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Директор ДП" Клеванський лісгосп "                                                                          Чуприна С.В.</t>
  </si>
  <si>
    <t>Директор державного  спецеалізованого</t>
  </si>
  <si>
    <t>6Сз2Дз2Бп</t>
  </si>
  <si>
    <t>1а</t>
  </si>
  <si>
    <t>ЛГЧЛЗЗ</t>
  </si>
  <si>
    <t>СРВ</t>
  </si>
  <si>
    <t>7Сз1Бп1Дз1Гз+Ос</t>
  </si>
  <si>
    <t>3Дз2Гз2Сз3Бп+Ос</t>
  </si>
  <si>
    <t>9Бп1Гз+Дз</t>
  </si>
  <si>
    <t>4Бп3Сз2Дз1Гз</t>
  </si>
  <si>
    <t>4Дз4Бп1Сз1Гз</t>
  </si>
  <si>
    <t>4Сз2Бп3Дз1Гз</t>
  </si>
  <si>
    <t>7Сз2Бп1Дз</t>
  </si>
  <si>
    <t>Суське</t>
  </si>
  <si>
    <t>КВШ, ПРГВ, природній відпад, Захаращенсть</t>
  </si>
  <si>
    <t>Деражненське</t>
  </si>
  <si>
    <t>9Сз1Бп+Яле</t>
  </si>
  <si>
    <t>1А</t>
  </si>
  <si>
    <t>7Сз3Бп+Яле+Дз</t>
  </si>
  <si>
    <t>8Сз2Бп+Ос+Дз</t>
  </si>
  <si>
    <t>10Сз</t>
  </si>
  <si>
    <t>9Сз1Бп+Дз</t>
  </si>
  <si>
    <t>10Дз+Яз+Гз+Бп+Сз</t>
  </si>
  <si>
    <t>8Сз1Дз1Бп+Гз</t>
  </si>
  <si>
    <t>10Сз+Бп</t>
  </si>
  <si>
    <t>6С з3Бп1Гз</t>
  </si>
  <si>
    <t>9Сз1Гз+ЯЛЕ+МДЕ</t>
  </si>
  <si>
    <t>10Сз+ЯЛЕ+МДЕ+Дз+Гз</t>
  </si>
  <si>
    <t>8Сз2ЯЛЕ+Дз+Гз+БП+ВЛЧ+ОС</t>
  </si>
  <si>
    <t>10Сз+Дз+Гз+ЯЛЕ+БП</t>
  </si>
  <si>
    <t>10Сз+Дз+ЯЛЕ+Гз+ОС</t>
  </si>
  <si>
    <t>8Сз1ЯЛЕ1Гз+Дз</t>
  </si>
  <si>
    <t>10Сз+ЯЛЕ+Дз+Гз</t>
  </si>
  <si>
    <t>ЛПЧЛЗЗ</t>
  </si>
  <si>
    <t>6Дз2Сз2Гз</t>
  </si>
  <si>
    <t>10Сз+Яле+Дз+Лпд+6Гз</t>
  </si>
  <si>
    <t>10Сз+Дз+Гз</t>
  </si>
  <si>
    <t>9Сз1Яле+Яз+Гз</t>
  </si>
  <si>
    <t>6Дз4Сз+Ос+Гз</t>
  </si>
  <si>
    <t>5Бп2Дз3Гз+ЛПД+ЧШ</t>
  </si>
  <si>
    <t>9Сз1Гз+Бкл+Яле</t>
  </si>
  <si>
    <t>7Сз1Дз1Бп1Ос+Чш</t>
  </si>
  <si>
    <t>9Гз1Лпд+Дз+Ос+Клг</t>
  </si>
  <si>
    <t>8Сз1Дз1Яз+Гз</t>
  </si>
  <si>
    <t>10Сз+Яле+Дз+Гз</t>
  </si>
  <si>
    <t>9Сз1Гз+Дз+Бп</t>
  </si>
  <si>
    <t>Сморжівське</t>
  </si>
  <si>
    <t>Клеванське</t>
  </si>
  <si>
    <t>10Влч+Бп+Сз+Гз</t>
  </si>
  <si>
    <t>6Дз1Сз1Влч1Бп1Гз+Ос</t>
  </si>
  <si>
    <t>8Сз2Дз+Влч+Бп+Гз</t>
  </si>
  <si>
    <t>8Влч2Бп+Ос+Сз+Дз</t>
  </si>
  <si>
    <t>10Влч+Бп+Дз</t>
  </si>
  <si>
    <t>10Влч+Бп+Дз+Сз</t>
  </si>
  <si>
    <t>Новоставське</t>
  </si>
  <si>
    <t>6Бп2Сз2Гз+Ос</t>
  </si>
  <si>
    <t>5Бп3Сз2Гз</t>
  </si>
  <si>
    <t>4Дз3Бп2Гз1Сз+Яле</t>
  </si>
  <si>
    <t>5Дз3Сз1Бп1Гз</t>
  </si>
  <si>
    <t>5Дз3Гз1Сз1Бп,+Ос+Яле</t>
  </si>
  <si>
    <t>4Дз3Бп3Гз+Сз</t>
  </si>
  <si>
    <t>10Сз+Дз+Гз+Яле</t>
  </si>
  <si>
    <t>1Б</t>
  </si>
  <si>
    <t>4Сз3ЯЛе3Дз+Гз</t>
  </si>
  <si>
    <t>4Дз3Бп2Сз1Гз</t>
  </si>
  <si>
    <t>5Бп2Сз2Гз1Дз</t>
  </si>
  <si>
    <t>9Сз1Дз+Гз</t>
  </si>
  <si>
    <t>5Сз2Дз2Гз1Бп</t>
  </si>
  <si>
    <t>4Дз4Бп2Гз+Ос</t>
  </si>
  <si>
    <t>5Бп2Дз2Гз1Сз+Ос</t>
  </si>
  <si>
    <t>заходів з поліпшення санітарного стану лісів на 2019 р.</t>
  </si>
  <si>
    <t>7Влч2Бп1Гз+Дз+Сз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</si>
</sst>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General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1"/>
      <family val="0"/>
    </font>
    <font>
      <b/>
      <sz val="11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0" applyBorder="0" applyProtection="0">
      <alignment/>
    </xf>
    <xf numFmtId="172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justify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57" fillId="0" borderId="0" xfId="0" applyFont="1" applyFill="1" applyAlignment="1">
      <alignment horizontal="justify" vertical="justify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justify" vertical="justify" textRotation="90"/>
    </xf>
    <xf numFmtId="0" fontId="58" fillId="0" borderId="10" xfId="0" applyFont="1" applyFill="1" applyBorder="1" applyAlignment="1">
      <alignment horizontal="justify" vertical="center" textRotation="90"/>
    </xf>
    <xf numFmtId="0" fontId="58" fillId="0" borderId="10" xfId="0" applyFont="1" applyFill="1" applyBorder="1" applyAlignment="1">
      <alignment horizontal="center" vertical="justify" textRotation="90"/>
    </xf>
    <xf numFmtId="0" fontId="59" fillId="0" borderId="0" xfId="0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172" fontId="59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justify"/>
    </xf>
    <xf numFmtId="0" fontId="6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173" fontId="58" fillId="33" borderId="12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13" fillId="33" borderId="10" xfId="55" applyFont="1" applyFill="1" applyBorder="1" applyAlignment="1">
      <alignment horizontal="center" vertical="center"/>
      <protection/>
    </xf>
    <xf numFmtId="0" fontId="58" fillId="33" borderId="11" xfId="55" applyFont="1" applyFill="1" applyBorder="1" applyAlignment="1">
      <alignment horizontal="center" vertical="center"/>
      <protection/>
    </xf>
    <xf numFmtId="0" fontId="58" fillId="33" borderId="12" xfId="55" applyFont="1" applyFill="1" applyBorder="1" applyAlignment="1">
      <alignment horizontal="center" vertical="center"/>
      <protection/>
    </xf>
    <xf numFmtId="0" fontId="58" fillId="33" borderId="17" xfId="55" applyFont="1" applyFill="1" applyBorder="1" applyAlignment="1">
      <alignment horizontal="center" vertical="center"/>
      <protection/>
    </xf>
    <xf numFmtId="0" fontId="58" fillId="33" borderId="16" xfId="55" applyFont="1" applyFill="1" applyBorder="1" applyAlignment="1">
      <alignment horizontal="center" vertical="center"/>
      <protection/>
    </xf>
    <xf numFmtId="0" fontId="63" fillId="33" borderId="10" xfId="0" applyFont="1" applyFill="1" applyBorder="1" applyAlignment="1">
      <alignment horizontal="center" vertical="center"/>
    </xf>
    <xf numFmtId="0" fontId="64" fillId="33" borderId="13" xfId="55" applyFont="1" applyFill="1" applyBorder="1">
      <alignment/>
      <protection/>
    </xf>
    <xf numFmtId="0" fontId="12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2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63" fillId="33" borderId="10" xfId="55" applyFont="1" applyFill="1" applyBorder="1" applyAlignment="1">
      <alignment horizontal="center" vertical="center"/>
      <protection/>
    </xf>
    <xf numFmtId="173" fontId="63" fillId="33" borderId="10" xfId="55" applyNumberFormat="1" applyFont="1" applyFill="1" applyBorder="1" applyAlignment="1">
      <alignment horizontal="center" vertical="center"/>
      <protection/>
    </xf>
    <xf numFmtId="0" fontId="65" fillId="33" borderId="10" xfId="55" applyFont="1" applyFill="1" applyBorder="1" applyAlignment="1">
      <alignment horizontal="center" vertical="center"/>
      <protection/>
    </xf>
    <xf numFmtId="172" fontId="66" fillId="33" borderId="19" xfId="33" applyFont="1" applyFill="1" applyBorder="1" applyAlignment="1">
      <alignment horizontal="center" vertical="center"/>
    </xf>
    <xf numFmtId="172" fontId="67" fillId="33" borderId="19" xfId="33" applyFont="1" applyFill="1" applyBorder="1" applyAlignment="1">
      <alignment horizontal="center" vertical="center"/>
    </xf>
    <xf numFmtId="172" fontId="66" fillId="0" borderId="19" xfId="34" applyFont="1" applyBorder="1" applyAlignment="1">
      <alignment horizontal="center"/>
      <protection/>
    </xf>
    <xf numFmtId="172" fontId="66" fillId="0" borderId="19" xfId="34" applyFont="1" applyFill="1" applyBorder="1" applyAlignment="1">
      <alignment horizontal="center" vertical="center"/>
      <protection/>
    </xf>
    <xf numFmtId="172" fontId="66" fillId="0" borderId="19" xfId="34" applyFont="1" applyBorder="1" applyAlignment="1">
      <alignment horizontal="center" vertical="center"/>
      <protection/>
    </xf>
    <xf numFmtId="172" fontId="67" fillId="0" borderId="19" xfId="34" applyFont="1" applyBorder="1" applyAlignment="1">
      <alignment horizontal="center" vertical="center"/>
      <protection/>
    </xf>
    <xf numFmtId="172" fontId="66" fillId="0" borderId="19" xfId="34" applyFont="1" applyBorder="1" applyAlignment="1">
      <alignment horizontal="justify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3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3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172" fontId="66" fillId="0" borderId="27" xfId="34" applyFont="1" applyBorder="1" applyAlignment="1">
      <alignment horizontal="justify" vertical="center"/>
      <protection/>
    </xf>
    <xf numFmtId="0" fontId="10" fillId="0" borderId="18" xfId="0" applyFont="1" applyFill="1" applyBorder="1" applyAlignment="1">
      <alignment horizontal="center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2" fontId="10" fillId="35" borderId="18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172" fontId="66" fillId="0" borderId="28" xfId="34" applyFont="1" applyBorder="1" applyAlignment="1">
      <alignment horizontal="justify" vertical="center"/>
      <protection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2" fontId="66" fillId="0" borderId="10" xfId="34" applyFont="1" applyBorder="1" applyAlignment="1">
      <alignment horizontal="justify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68" fillId="33" borderId="11" xfId="55" applyFont="1" applyFill="1" applyBorder="1" applyAlignment="1">
      <alignment horizontal="center" vertical="center"/>
      <protection/>
    </xf>
    <xf numFmtId="0" fontId="68" fillId="33" borderId="29" xfId="55" applyFont="1" applyFill="1" applyBorder="1" applyAlignment="1">
      <alignment horizontal="center" vertical="center"/>
      <protection/>
    </xf>
    <xf numFmtId="0" fontId="68" fillId="33" borderId="30" xfId="55" applyFont="1" applyFill="1" applyBorder="1" applyAlignment="1">
      <alignment horizontal="center" vertical="center"/>
      <protection/>
    </xf>
    <xf numFmtId="0" fontId="68" fillId="33" borderId="31" xfId="55" applyFont="1" applyFill="1" applyBorder="1" applyAlignment="1">
      <alignment horizontal="center" vertical="center"/>
      <protection/>
    </xf>
    <xf numFmtId="0" fontId="68" fillId="33" borderId="32" xfId="55" applyFont="1" applyFill="1" applyBorder="1" applyAlignment="1">
      <alignment horizontal="center" vertical="center"/>
      <protection/>
    </xf>
    <xf numFmtId="0" fontId="65" fillId="33" borderId="0" xfId="0" applyFont="1" applyFill="1" applyAlignment="1">
      <alignment/>
    </xf>
    <xf numFmtId="0" fontId="69" fillId="33" borderId="10" xfId="55" applyFont="1" applyFill="1" applyBorder="1" applyAlignment="1">
      <alignment horizontal="center" vertical="center"/>
      <protection/>
    </xf>
    <xf numFmtId="0" fontId="65" fillId="34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72" fontId="66" fillId="0" borderId="27" xfId="34" applyFont="1" applyBorder="1" applyAlignment="1">
      <alignment horizontal="center" vertical="center"/>
      <protection/>
    </xf>
    <xf numFmtId="172" fontId="66" fillId="33" borderId="27" xfId="33" applyFont="1" applyFill="1" applyBorder="1" applyAlignment="1">
      <alignment horizontal="center" vertical="center"/>
    </xf>
    <xf numFmtId="172" fontId="67" fillId="33" borderId="27" xfId="33" applyFont="1" applyFill="1" applyBorder="1" applyAlignment="1">
      <alignment horizontal="center" vertical="center"/>
    </xf>
    <xf numFmtId="0" fontId="58" fillId="33" borderId="35" xfId="55" applyFont="1" applyFill="1" applyBorder="1" applyAlignment="1">
      <alignment horizontal="center" vertical="center"/>
      <protection/>
    </xf>
    <xf numFmtId="0" fontId="58" fillId="33" borderId="36" xfId="55" applyFont="1" applyFill="1" applyBorder="1" applyAlignment="1">
      <alignment horizontal="center" vertical="center"/>
      <protection/>
    </xf>
    <xf numFmtId="172" fontId="58" fillId="33" borderId="36" xfId="55" applyNumberFormat="1" applyFont="1" applyFill="1" applyBorder="1" applyAlignment="1">
      <alignment horizontal="center" vertical="center"/>
      <protection/>
    </xf>
    <xf numFmtId="172" fontId="64" fillId="33" borderId="37" xfId="55" applyNumberFormat="1" applyFont="1" applyFill="1" applyBorder="1">
      <alignment/>
      <protection/>
    </xf>
    <xf numFmtId="172" fontId="66" fillId="0" borderId="10" xfId="34" applyFont="1" applyBorder="1" applyAlignment="1">
      <alignment horizontal="center" vertical="center"/>
      <protection/>
    </xf>
    <xf numFmtId="172" fontId="66" fillId="33" borderId="10" xfId="33" applyFont="1" applyFill="1" applyBorder="1" applyAlignment="1">
      <alignment horizontal="center" vertical="center"/>
    </xf>
    <xf numFmtId="172" fontId="67" fillId="33" borderId="10" xfId="3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8" fillId="0" borderId="14" xfId="0" applyFont="1" applyFill="1" applyBorder="1" applyAlignment="1">
      <alignment horizontal="center" vertical="justify" textRotation="90"/>
    </xf>
    <xf numFmtId="0" fontId="58" fillId="0" borderId="18" xfId="0" applyFont="1" applyFill="1" applyBorder="1" applyAlignment="1">
      <alignment horizontal="center" vertical="justify" textRotation="90"/>
    </xf>
    <xf numFmtId="0" fontId="58" fillId="0" borderId="10" xfId="0" applyFont="1" applyFill="1" applyBorder="1" applyAlignment="1">
      <alignment horizontal="center" vertical="center" textRotation="90"/>
    </xf>
    <xf numFmtId="0" fontId="58" fillId="0" borderId="14" xfId="0" applyFont="1" applyFill="1" applyBorder="1" applyAlignment="1">
      <alignment horizontal="center" vertical="center" textRotation="90"/>
    </xf>
    <xf numFmtId="0" fontId="58" fillId="0" borderId="18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justify" vertical="center"/>
    </xf>
    <xf numFmtId="0" fontId="58" fillId="0" borderId="14" xfId="0" applyFont="1" applyFill="1" applyBorder="1" applyAlignment="1">
      <alignment horizontal="justify" vertical="justify" textRotation="90"/>
    </xf>
    <xf numFmtId="0" fontId="58" fillId="0" borderId="18" xfId="0" applyFont="1" applyFill="1" applyBorder="1" applyAlignment="1">
      <alignment horizontal="justify" vertical="justify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view="pageBreakPreview" zoomScaleSheetLayoutView="100" zoomScalePageLayoutView="0" workbookViewId="0" topLeftCell="A80">
      <selection activeCell="N16" sqref="N16"/>
    </sheetView>
  </sheetViews>
  <sheetFormatPr defaultColWidth="9.140625" defaultRowHeight="15"/>
  <cols>
    <col min="1" max="1" width="13.57421875" style="33" customWidth="1"/>
    <col min="2" max="2" width="6.00390625" style="33" customWidth="1"/>
    <col min="3" max="3" width="5.140625" style="33" customWidth="1"/>
    <col min="4" max="4" width="8.140625" style="33" customWidth="1"/>
    <col min="5" max="5" width="5.00390625" style="33" customWidth="1"/>
    <col min="6" max="6" width="10.7109375" style="33" customWidth="1"/>
    <col min="7" max="7" width="7.28125" style="33" customWidth="1"/>
    <col min="8" max="8" width="15.140625" style="34" customWidth="1"/>
    <col min="9" max="9" width="5.57421875" style="33" customWidth="1"/>
    <col min="10" max="10" width="6.421875" style="33" customWidth="1"/>
    <col min="11" max="12" width="7.140625" style="33" customWidth="1"/>
    <col min="13" max="13" width="6.7109375" style="33" customWidth="1"/>
    <col min="14" max="14" width="6.57421875" style="33" customWidth="1"/>
    <col min="15" max="15" width="7.8515625" style="33" customWidth="1"/>
    <col min="16" max="16" width="5.7109375" style="33" customWidth="1"/>
    <col min="17" max="17" width="12.140625" style="34" customWidth="1"/>
    <col min="18" max="18" width="9.57421875" style="33" customWidth="1"/>
    <col min="19" max="19" width="6.57421875" style="33" customWidth="1"/>
  </cols>
  <sheetData>
    <row r="1" spans="1:19" ht="15.75" customHeight="1">
      <c r="A1" s="16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6"/>
      <c r="P1" s="16"/>
      <c r="Q1" s="145" t="s">
        <v>23</v>
      </c>
      <c r="R1" s="145"/>
      <c r="S1" s="145"/>
    </row>
    <row r="2" spans="1:19" ht="15.75" customHeight="1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45" t="s">
        <v>24</v>
      </c>
      <c r="R2" s="145"/>
      <c r="S2" s="145"/>
    </row>
    <row r="3" spans="1:19" ht="15">
      <c r="A3" s="16"/>
      <c r="B3" s="16"/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8"/>
      <c r="R3" s="19"/>
      <c r="S3" s="20"/>
    </row>
    <row r="4" spans="1:20" ht="15">
      <c r="A4" s="138" t="s">
        <v>27</v>
      </c>
      <c r="B4" s="138"/>
      <c r="C4" s="138"/>
      <c r="D4" s="138"/>
      <c r="E4" s="138"/>
      <c r="F4" s="138"/>
      <c r="G4" s="16"/>
      <c r="H4" s="17"/>
      <c r="I4" s="16"/>
      <c r="J4" s="16"/>
      <c r="K4" s="16"/>
      <c r="L4" s="1"/>
      <c r="M4" s="1"/>
      <c r="N4" s="146" t="s">
        <v>27</v>
      </c>
      <c r="O4" s="146"/>
      <c r="P4" s="146"/>
      <c r="Q4" s="146"/>
      <c r="R4" s="1"/>
      <c r="S4" s="2"/>
      <c r="T4" s="3"/>
    </row>
    <row r="5" spans="1:20" ht="15">
      <c r="A5" s="22" t="s">
        <v>35</v>
      </c>
      <c r="B5" s="22"/>
      <c r="C5" s="22"/>
      <c r="D5" s="22"/>
      <c r="E5" s="22"/>
      <c r="F5" s="22"/>
      <c r="G5" s="16"/>
      <c r="H5" s="17"/>
      <c r="I5" s="16"/>
      <c r="J5" s="16"/>
      <c r="K5" s="16"/>
      <c r="L5" s="4"/>
      <c r="M5" s="4" t="s">
        <v>25</v>
      </c>
      <c r="N5" s="4"/>
      <c r="O5" s="4"/>
      <c r="P5" s="4"/>
      <c r="Q5" s="5"/>
      <c r="R5" s="6"/>
      <c r="S5" s="7"/>
      <c r="T5" s="8"/>
    </row>
    <row r="6" spans="1:20" ht="15">
      <c r="A6" s="138" t="s">
        <v>31</v>
      </c>
      <c r="B6" s="138"/>
      <c r="C6" s="138"/>
      <c r="D6" s="138"/>
      <c r="E6" s="138"/>
      <c r="F6" s="138"/>
      <c r="G6" s="16"/>
      <c r="H6" s="17"/>
      <c r="I6" s="16"/>
      <c r="J6" s="16"/>
      <c r="K6" s="16"/>
      <c r="L6" s="4"/>
      <c r="M6" s="9" t="s">
        <v>26</v>
      </c>
      <c r="N6" s="9"/>
      <c r="O6" s="9"/>
      <c r="P6" s="9"/>
      <c r="Q6" s="10"/>
      <c r="R6" s="6"/>
      <c r="S6" s="11"/>
      <c r="T6" s="11"/>
    </row>
    <row r="7" spans="1:20" ht="23.25" customHeight="1">
      <c r="A7" s="137"/>
      <c r="B7" s="137"/>
      <c r="C7" s="137"/>
      <c r="D7" s="138" t="s">
        <v>32</v>
      </c>
      <c r="E7" s="138"/>
      <c r="F7" s="21"/>
      <c r="G7" s="16"/>
      <c r="H7" s="17"/>
      <c r="I7" s="16"/>
      <c r="J7" s="16"/>
      <c r="K7" s="16"/>
      <c r="L7" s="11" t="s">
        <v>33</v>
      </c>
      <c r="M7" s="11"/>
      <c r="N7" s="11"/>
      <c r="O7" s="11"/>
      <c r="P7" s="11"/>
      <c r="Q7" s="11"/>
      <c r="R7" s="11"/>
      <c r="S7" s="11"/>
      <c r="T7" s="11"/>
    </row>
    <row r="8" spans="1:19" ht="15">
      <c r="A8" s="16"/>
      <c r="B8" s="16"/>
      <c r="C8" s="16"/>
      <c r="D8" s="16"/>
      <c r="E8" s="16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8"/>
      <c r="R8" s="19"/>
      <c r="S8" s="20"/>
    </row>
    <row r="9" spans="1:19" ht="15">
      <c r="A9" s="16"/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8"/>
      <c r="R9" s="19"/>
      <c r="S9" s="20"/>
    </row>
    <row r="10" spans="1:19" ht="15">
      <c r="A10" s="16"/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8"/>
      <c r="R10" s="19"/>
      <c r="S10" s="20"/>
    </row>
    <row r="11" spans="1:19" ht="15.75">
      <c r="A11" s="139" t="s">
        <v>21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ht="15.75">
      <c r="A12" s="139" t="s">
        <v>104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21" customHeight="1">
      <c r="A13" s="136" t="s">
        <v>22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23"/>
    </row>
    <row r="14" spans="1:19" ht="45" customHeight="1">
      <c r="A14" s="16"/>
      <c r="B14" s="16"/>
      <c r="C14" s="16"/>
      <c r="D14" s="16"/>
      <c r="E14" s="16"/>
      <c r="F14" s="16"/>
      <c r="G14" s="24"/>
      <c r="H14" s="57"/>
      <c r="I14" s="24"/>
      <c r="J14" s="24"/>
      <c r="K14" s="24"/>
      <c r="L14" s="24"/>
      <c r="M14" s="24"/>
      <c r="N14" s="24"/>
      <c r="O14" s="16"/>
      <c r="P14" s="16"/>
      <c r="Q14" s="18"/>
      <c r="R14" s="19"/>
      <c r="S14" s="20"/>
    </row>
    <row r="15" spans="1:19" ht="45" customHeight="1">
      <c r="A15" s="143" t="s">
        <v>0</v>
      </c>
      <c r="B15" s="142" t="s">
        <v>1</v>
      </c>
      <c r="C15" s="142" t="s">
        <v>2</v>
      </c>
      <c r="D15" s="142" t="s">
        <v>3</v>
      </c>
      <c r="E15" s="142" t="s">
        <v>4</v>
      </c>
      <c r="F15" s="147" t="s">
        <v>5</v>
      </c>
      <c r="G15" s="147"/>
      <c r="H15" s="147" t="s">
        <v>8</v>
      </c>
      <c r="I15" s="147"/>
      <c r="J15" s="147"/>
      <c r="K15" s="147"/>
      <c r="L15" s="147"/>
      <c r="M15" s="147"/>
      <c r="N15" s="147"/>
      <c r="O15" s="143" t="s">
        <v>16</v>
      </c>
      <c r="P15" s="140" t="s">
        <v>17</v>
      </c>
      <c r="Q15" s="148" t="s">
        <v>18</v>
      </c>
      <c r="R15" s="140" t="s">
        <v>20</v>
      </c>
      <c r="S15" s="140" t="s">
        <v>19</v>
      </c>
    </row>
    <row r="16" spans="1:19" ht="112.5" customHeight="1">
      <c r="A16" s="144"/>
      <c r="B16" s="142"/>
      <c r="C16" s="142"/>
      <c r="D16" s="142"/>
      <c r="E16" s="142"/>
      <c r="F16" s="25" t="s">
        <v>6</v>
      </c>
      <c r="G16" s="26" t="s">
        <v>7</v>
      </c>
      <c r="H16" s="27" t="s">
        <v>9</v>
      </c>
      <c r="I16" s="25" t="s">
        <v>10</v>
      </c>
      <c r="J16" s="25" t="s">
        <v>11</v>
      </c>
      <c r="K16" s="25" t="s">
        <v>12</v>
      </c>
      <c r="L16" s="25" t="s">
        <v>13</v>
      </c>
      <c r="M16" s="28" t="s">
        <v>14</v>
      </c>
      <c r="N16" s="28" t="s">
        <v>15</v>
      </c>
      <c r="O16" s="144"/>
      <c r="P16" s="141"/>
      <c r="Q16" s="149"/>
      <c r="R16" s="141"/>
      <c r="S16" s="141"/>
    </row>
    <row r="17" spans="1:20" s="36" customFormat="1" ht="48">
      <c r="A17" s="71" t="s">
        <v>49</v>
      </c>
      <c r="B17" s="72">
        <v>4</v>
      </c>
      <c r="C17" s="72">
        <v>22</v>
      </c>
      <c r="D17" s="73">
        <v>9</v>
      </c>
      <c r="E17" s="86"/>
      <c r="F17" s="73">
        <v>9</v>
      </c>
      <c r="G17" s="73"/>
      <c r="H17" s="72" t="s">
        <v>50</v>
      </c>
      <c r="I17" s="72">
        <v>45</v>
      </c>
      <c r="J17" s="72">
        <v>0.75</v>
      </c>
      <c r="K17" s="72" t="s">
        <v>51</v>
      </c>
      <c r="L17" s="72">
        <v>20</v>
      </c>
      <c r="M17" s="72">
        <v>22</v>
      </c>
      <c r="N17" s="72">
        <v>290</v>
      </c>
      <c r="O17" s="74" t="s">
        <v>38</v>
      </c>
      <c r="P17" s="75" t="s">
        <v>39</v>
      </c>
      <c r="Q17" s="70" t="s">
        <v>48</v>
      </c>
      <c r="R17" s="72">
        <v>30</v>
      </c>
      <c r="S17" s="87"/>
      <c r="T17" s="35">
        <v>1</v>
      </c>
    </row>
    <row r="18" spans="1:20" s="36" customFormat="1" ht="48">
      <c r="A18" s="71" t="s">
        <v>49</v>
      </c>
      <c r="B18" s="72">
        <v>4</v>
      </c>
      <c r="C18" s="72">
        <v>23</v>
      </c>
      <c r="D18" s="73">
        <v>0.9</v>
      </c>
      <c r="E18" s="86"/>
      <c r="F18" s="73">
        <v>0.9</v>
      </c>
      <c r="G18" s="73"/>
      <c r="H18" s="72" t="s">
        <v>52</v>
      </c>
      <c r="I18" s="72">
        <v>40</v>
      </c>
      <c r="J18" s="72">
        <v>0.75</v>
      </c>
      <c r="K18" s="72" t="s">
        <v>51</v>
      </c>
      <c r="L18" s="72">
        <v>18</v>
      </c>
      <c r="M18" s="72">
        <v>20</v>
      </c>
      <c r="N18" s="72">
        <v>230</v>
      </c>
      <c r="O18" s="74" t="s">
        <v>38</v>
      </c>
      <c r="P18" s="75" t="s">
        <v>39</v>
      </c>
      <c r="Q18" s="70" t="s">
        <v>48</v>
      </c>
      <c r="R18" s="72">
        <v>30</v>
      </c>
      <c r="S18" s="87"/>
      <c r="T18" s="35">
        <v>2</v>
      </c>
    </row>
    <row r="19" spans="1:20" s="36" customFormat="1" ht="48">
      <c r="A19" s="71" t="s">
        <v>49</v>
      </c>
      <c r="B19" s="72">
        <v>4</v>
      </c>
      <c r="C19" s="72">
        <v>24</v>
      </c>
      <c r="D19" s="73">
        <v>0.5</v>
      </c>
      <c r="E19" s="86"/>
      <c r="F19" s="73">
        <v>0.5</v>
      </c>
      <c r="G19" s="73"/>
      <c r="H19" s="72" t="s">
        <v>53</v>
      </c>
      <c r="I19" s="72">
        <v>45</v>
      </c>
      <c r="J19" s="72">
        <v>0.75</v>
      </c>
      <c r="K19" s="72" t="s">
        <v>51</v>
      </c>
      <c r="L19" s="72">
        <v>21</v>
      </c>
      <c r="M19" s="72">
        <v>22</v>
      </c>
      <c r="N19" s="72">
        <v>300</v>
      </c>
      <c r="O19" s="74" t="s">
        <v>38</v>
      </c>
      <c r="P19" s="75" t="s">
        <v>39</v>
      </c>
      <c r="Q19" s="70" t="s">
        <v>48</v>
      </c>
      <c r="R19" s="72">
        <v>35</v>
      </c>
      <c r="S19" s="87"/>
      <c r="T19" s="35">
        <v>3</v>
      </c>
    </row>
    <row r="20" spans="1:20" s="36" customFormat="1" ht="48">
      <c r="A20" s="71" t="s">
        <v>49</v>
      </c>
      <c r="B20" s="72">
        <v>5</v>
      </c>
      <c r="C20" s="72">
        <v>14</v>
      </c>
      <c r="D20" s="73">
        <v>3.6</v>
      </c>
      <c r="E20" s="86"/>
      <c r="F20" s="73">
        <v>3.6</v>
      </c>
      <c r="G20" s="73"/>
      <c r="H20" s="72" t="s">
        <v>54</v>
      </c>
      <c r="I20" s="72">
        <v>55</v>
      </c>
      <c r="J20" s="72">
        <v>0.7</v>
      </c>
      <c r="K20" s="72" t="s">
        <v>51</v>
      </c>
      <c r="L20" s="72">
        <v>22</v>
      </c>
      <c r="M20" s="72">
        <v>24</v>
      </c>
      <c r="N20" s="72">
        <v>320</v>
      </c>
      <c r="O20" s="74" t="s">
        <v>38</v>
      </c>
      <c r="P20" s="75" t="s">
        <v>39</v>
      </c>
      <c r="Q20" s="70" t="s">
        <v>48</v>
      </c>
      <c r="R20" s="72">
        <v>35</v>
      </c>
      <c r="S20" s="87"/>
      <c r="T20" s="35"/>
    </row>
    <row r="21" spans="1:20" s="36" customFormat="1" ht="48">
      <c r="A21" s="71" t="s">
        <v>49</v>
      </c>
      <c r="B21" s="72">
        <v>19</v>
      </c>
      <c r="C21" s="72">
        <v>5</v>
      </c>
      <c r="D21" s="73">
        <v>4.5</v>
      </c>
      <c r="E21" s="86"/>
      <c r="F21" s="73">
        <v>4.5</v>
      </c>
      <c r="G21" s="73"/>
      <c r="H21" s="72" t="s">
        <v>55</v>
      </c>
      <c r="I21" s="72">
        <v>58</v>
      </c>
      <c r="J21" s="72">
        <v>0.6</v>
      </c>
      <c r="K21" s="72" t="s">
        <v>37</v>
      </c>
      <c r="L21" s="72">
        <v>23</v>
      </c>
      <c r="M21" s="72">
        <v>32</v>
      </c>
      <c r="N21" s="72">
        <v>280</v>
      </c>
      <c r="O21" s="74" t="s">
        <v>38</v>
      </c>
      <c r="P21" s="75" t="s">
        <v>39</v>
      </c>
      <c r="Q21" s="70" t="s">
        <v>48</v>
      </c>
      <c r="R21" s="72">
        <v>30</v>
      </c>
      <c r="S21" s="87"/>
      <c r="T21" s="35"/>
    </row>
    <row r="22" spans="1:20" s="36" customFormat="1" ht="48">
      <c r="A22" s="71" t="s">
        <v>49</v>
      </c>
      <c r="B22" s="72">
        <v>35</v>
      </c>
      <c r="C22" s="72">
        <v>3</v>
      </c>
      <c r="D22" s="73">
        <v>4.6</v>
      </c>
      <c r="E22" s="86">
        <v>3</v>
      </c>
      <c r="F22" s="73">
        <v>1.7</v>
      </c>
      <c r="G22" s="73"/>
      <c r="H22" s="72" t="s">
        <v>56</v>
      </c>
      <c r="I22" s="72">
        <v>190</v>
      </c>
      <c r="J22" s="72">
        <v>0.4</v>
      </c>
      <c r="K22" s="72">
        <v>3</v>
      </c>
      <c r="L22" s="72">
        <v>26</v>
      </c>
      <c r="M22" s="72">
        <v>48</v>
      </c>
      <c r="N22" s="72">
        <v>180</v>
      </c>
      <c r="O22" s="74" t="s">
        <v>38</v>
      </c>
      <c r="P22" s="75" t="s">
        <v>39</v>
      </c>
      <c r="Q22" s="70" t="s">
        <v>48</v>
      </c>
      <c r="R22" s="72">
        <v>35</v>
      </c>
      <c r="S22" s="87"/>
      <c r="T22" s="35">
        <v>4</v>
      </c>
    </row>
    <row r="23" spans="1:20" s="36" customFormat="1" ht="48">
      <c r="A23" s="76" t="s">
        <v>49</v>
      </c>
      <c r="B23" s="77">
        <v>39</v>
      </c>
      <c r="C23" s="77">
        <v>14</v>
      </c>
      <c r="D23" s="78">
        <v>7.3</v>
      </c>
      <c r="E23" s="88">
        <v>2</v>
      </c>
      <c r="F23" s="78">
        <v>2</v>
      </c>
      <c r="G23" s="78"/>
      <c r="H23" s="77" t="s">
        <v>55</v>
      </c>
      <c r="I23" s="77">
        <v>46</v>
      </c>
      <c r="J23" s="77">
        <v>0.75</v>
      </c>
      <c r="K23" s="77">
        <v>1</v>
      </c>
      <c r="L23" s="77">
        <v>18</v>
      </c>
      <c r="M23" s="77">
        <v>20</v>
      </c>
      <c r="N23" s="77">
        <v>240</v>
      </c>
      <c r="O23" s="79" t="s">
        <v>38</v>
      </c>
      <c r="P23" s="93" t="s">
        <v>39</v>
      </c>
      <c r="Q23" s="94" t="s">
        <v>48</v>
      </c>
      <c r="R23" s="77">
        <v>35</v>
      </c>
      <c r="S23" s="89"/>
      <c r="T23" s="35">
        <v>5</v>
      </c>
    </row>
    <row r="24" spans="1:20" s="36" customFormat="1" ht="48">
      <c r="A24" s="92" t="s">
        <v>49</v>
      </c>
      <c r="B24" s="80">
        <v>14</v>
      </c>
      <c r="C24" s="80">
        <v>35</v>
      </c>
      <c r="D24" s="81">
        <v>7.3</v>
      </c>
      <c r="E24" s="86">
        <v>2</v>
      </c>
      <c r="F24" s="81">
        <v>5.5</v>
      </c>
      <c r="G24" s="81"/>
      <c r="H24" s="80" t="s">
        <v>68</v>
      </c>
      <c r="I24" s="80">
        <v>140</v>
      </c>
      <c r="J24" s="80">
        <v>0.35</v>
      </c>
      <c r="K24" s="80">
        <v>3</v>
      </c>
      <c r="L24" s="80">
        <v>26</v>
      </c>
      <c r="M24" s="80">
        <v>48</v>
      </c>
      <c r="N24" s="80">
        <v>120</v>
      </c>
      <c r="O24" s="85" t="s">
        <v>38</v>
      </c>
      <c r="P24" s="103" t="s">
        <v>39</v>
      </c>
      <c r="Q24" s="104" t="s">
        <v>48</v>
      </c>
      <c r="R24" s="80">
        <v>20</v>
      </c>
      <c r="S24" s="87"/>
      <c r="T24" s="35"/>
    </row>
    <row r="25" spans="1:20" s="36" customFormat="1" ht="48">
      <c r="A25" s="80" t="s">
        <v>49</v>
      </c>
      <c r="B25" s="95">
        <v>41</v>
      </c>
      <c r="C25" s="95">
        <v>12</v>
      </c>
      <c r="D25" s="96">
        <v>1.4</v>
      </c>
      <c r="E25" s="97"/>
      <c r="F25" s="96">
        <v>1.4</v>
      </c>
      <c r="G25" s="96"/>
      <c r="H25" s="98" t="s">
        <v>57</v>
      </c>
      <c r="I25" s="98">
        <v>80</v>
      </c>
      <c r="J25" s="99">
        <v>0.65</v>
      </c>
      <c r="K25" s="98" t="s">
        <v>37</v>
      </c>
      <c r="L25" s="98">
        <v>28</v>
      </c>
      <c r="M25" s="98">
        <v>40</v>
      </c>
      <c r="N25" s="100">
        <v>360</v>
      </c>
      <c r="O25" s="85" t="s">
        <v>38</v>
      </c>
      <c r="P25" s="75" t="s">
        <v>39</v>
      </c>
      <c r="Q25" s="101" t="s">
        <v>48</v>
      </c>
      <c r="R25" s="95">
        <v>25</v>
      </c>
      <c r="S25" s="102"/>
      <c r="T25" s="35">
        <v>6</v>
      </c>
    </row>
    <row r="26" spans="1:20" s="36" customFormat="1" ht="48.75" thickBot="1">
      <c r="A26" s="80" t="s">
        <v>49</v>
      </c>
      <c r="B26" s="80">
        <v>45</v>
      </c>
      <c r="C26" s="80">
        <v>15</v>
      </c>
      <c r="D26" s="81">
        <v>10.1</v>
      </c>
      <c r="E26" s="86">
        <v>2</v>
      </c>
      <c r="F26" s="81">
        <v>5.1</v>
      </c>
      <c r="G26" s="81"/>
      <c r="H26" s="82" t="s">
        <v>58</v>
      </c>
      <c r="I26" s="82">
        <v>62</v>
      </c>
      <c r="J26" s="83">
        <v>0.75</v>
      </c>
      <c r="K26" s="82" t="s">
        <v>51</v>
      </c>
      <c r="L26" s="82">
        <v>24</v>
      </c>
      <c r="M26" s="82">
        <v>28</v>
      </c>
      <c r="N26" s="84">
        <v>380</v>
      </c>
      <c r="O26" s="85" t="s">
        <v>38</v>
      </c>
      <c r="P26" s="75" t="s">
        <v>39</v>
      </c>
      <c r="Q26" s="70" t="s">
        <v>48</v>
      </c>
      <c r="R26" s="80">
        <v>25</v>
      </c>
      <c r="S26" s="87"/>
      <c r="T26" s="35">
        <v>7</v>
      </c>
    </row>
    <row r="27" spans="1:20" s="14" customFormat="1" ht="15.75" thickBot="1">
      <c r="A27" s="39" t="s">
        <v>28</v>
      </c>
      <c r="B27" s="40"/>
      <c r="C27" s="40"/>
      <c r="D27" s="41">
        <f>SUM(D17:D26)</f>
        <v>49.2</v>
      </c>
      <c r="E27" s="41"/>
      <c r="F27" s="41">
        <f>SUM(F17:F26)</f>
        <v>34.199999999999996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f>SUM(R17:R26)</f>
        <v>300</v>
      </c>
      <c r="S27" s="42">
        <f>R27/7*F27</f>
        <v>1465.7142857142853</v>
      </c>
      <c r="T27" s="14">
        <f>240/7*F27</f>
        <v>1172.5714285714284</v>
      </c>
    </row>
    <row r="28" spans="1:20" s="15" customFormat="1" ht="48">
      <c r="A28" s="60" t="s">
        <v>47</v>
      </c>
      <c r="B28" s="67">
        <v>23</v>
      </c>
      <c r="C28" s="67">
        <v>25</v>
      </c>
      <c r="D28" s="67">
        <v>1.5</v>
      </c>
      <c r="E28" s="68"/>
      <c r="F28" s="68">
        <v>1.5</v>
      </c>
      <c r="G28" s="68"/>
      <c r="H28" s="67" t="s">
        <v>36</v>
      </c>
      <c r="I28" s="68">
        <v>80</v>
      </c>
      <c r="J28" s="68">
        <v>0.6</v>
      </c>
      <c r="K28" s="68" t="s">
        <v>37</v>
      </c>
      <c r="L28" s="68">
        <v>28</v>
      </c>
      <c r="M28" s="68">
        <v>36</v>
      </c>
      <c r="N28" s="68">
        <v>330</v>
      </c>
      <c r="O28" s="68" t="s">
        <v>38</v>
      </c>
      <c r="P28" s="68" t="s">
        <v>39</v>
      </c>
      <c r="Q28" s="70" t="s">
        <v>48</v>
      </c>
      <c r="R28" s="68">
        <v>25</v>
      </c>
      <c r="S28" s="69"/>
      <c r="T28" s="15">
        <v>1</v>
      </c>
    </row>
    <row r="29" spans="1:20" s="15" customFormat="1" ht="48">
      <c r="A29" s="60" t="s">
        <v>47</v>
      </c>
      <c r="B29" s="67">
        <v>6</v>
      </c>
      <c r="C29" s="67">
        <v>11</v>
      </c>
      <c r="D29" s="67">
        <v>9.2</v>
      </c>
      <c r="E29" s="68"/>
      <c r="F29" s="68">
        <v>9.2</v>
      </c>
      <c r="G29" s="68"/>
      <c r="H29" s="67" t="s">
        <v>40</v>
      </c>
      <c r="I29" s="68">
        <v>60</v>
      </c>
      <c r="J29" s="68">
        <v>0.7</v>
      </c>
      <c r="K29" s="68">
        <v>1</v>
      </c>
      <c r="L29" s="68">
        <v>22</v>
      </c>
      <c r="M29" s="68">
        <v>24</v>
      </c>
      <c r="N29" s="68">
        <v>230</v>
      </c>
      <c r="O29" s="68" t="s">
        <v>38</v>
      </c>
      <c r="P29" s="68" t="s">
        <v>39</v>
      </c>
      <c r="Q29" s="70" t="s">
        <v>48</v>
      </c>
      <c r="R29" s="68">
        <v>20</v>
      </c>
      <c r="S29" s="69"/>
      <c r="T29" s="15">
        <v>2</v>
      </c>
    </row>
    <row r="30" spans="1:20" s="15" customFormat="1" ht="48">
      <c r="A30" s="60" t="s">
        <v>47</v>
      </c>
      <c r="B30" s="67">
        <v>13</v>
      </c>
      <c r="C30" s="67">
        <v>13</v>
      </c>
      <c r="D30" s="67">
        <v>3.5</v>
      </c>
      <c r="E30" s="68"/>
      <c r="F30" s="68">
        <v>3.5</v>
      </c>
      <c r="G30" s="68"/>
      <c r="H30" s="67" t="s">
        <v>41</v>
      </c>
      <c r="I30" s="68">
        <v>55</v>
      </c>
      <c r="J30" s="68">
        <v>0.7</v>
      </c>
      <c r="K30" s="68">
        <v>1</v>
      </c>
      <c r="L30" s="68">
        <v>21</v>
      </c>
      <c r="M30" s="68">
        <v>24</v>
      </c>
      <c r="N30" s="68">
        <v>210</v>
      </c>
      <c r="O30" s="68" t="s">
        <v>38</v>
      </c>
      <c r="P30" s="68" t="s">
        <v>39</v>
      </c>
      <c r="Q30" s="70" t="s">
        <v>48</v>
      </c>
      <c r="R30" s="68">
        <v>25</v>
      </c>
      <c r="S30" s="69"/>
      <c r="T30" s="15">
        <v>3</v>
      </c>
    </row>
    <row r="31" spans="1:20" s="15" customFormat="1" ht="48">
      <c r="A31" s="60" t="s">
        <v>47</v>
      </c>
      <c r="B31" s="67">
        <v>4</v>
      </c>
      <c r="C31" s="67">
        <v>4</v>
      </c>
      <c r="D31" s="67">
        <v>2.7</v>
      </c>
      <c r="E31" s="68"/>
      <c r="F31" s="68">
        <v>2.7</v>
      </c>
      <c r="G31" s="68"/>
      <c r="H31" s="67" t="s">
        <v>42</v>
      </c>
      <c r="I31" s="68">
        <v>45</v>
      </c>
      <c r="J31" s="68">
        <v>0.6</v>
      </c>
      <c r="K31" s="68">
        <v>1</v>
      </c>
      <c r="L31" s="68">
        <v>21</v>
      </c>
      <c r="M31" s="68">
        <v>24</v>
      </c>
      <c r="N31" s="68">
        <v>150</v>
      </c>
      <c r="O31" s="68" t="s">
        <v>38</v>
      </c>
      <c r="P31" s="68" t="s">
        <v>39</v>
      </c>
      <c r="Q31" s="70" t="s">
        <v>48</v>
      </c>
      <c r="R31" s="68">
        <v>20</v>
      </c>
      <c r="S31" s="69"/>
      <c r="T31" s="15">
        <v>4</v>
      </c>
    </row>
    <row r="32" spans="1:20" s="15" customFormat="1" ht="48">
      <c r="A32" s="60" t="s">
        <v>47</v>
      </c>
      <c r="B32" s="67">
        <v>34</v>
      </c>
      <c r="C32" s="67">
        <v>28</v>
      </c>
      <c r="D32" s="67">
        <v>0.9</v>
      </c>
      <c r="E32" s="68"/>
      <c r="F32" s="68">
        <v>0.9</v>
      </c>
      <c r="G32" s="68"/>
      <c r="H32" s="67" t="s">
        <v>43</v>
      </c>
      <c r="I32" s="68">
        <v>65</v>
      </c>
      <c r="J32" s="68">
        <v>0.6</v>
      </c>
      <c r="K32" s="68" t="s">
        <v>37</v>
      </c>
      <c r="L32" s="68">
        <v>29</v>
      </c>
      <c r="M32" s="68">
        <v>40</v>
      </c>
      <c r="N32" s="68">
        <v>270</v>
      </c>
      <c r="O32" s="68" t="s">
        <v>38</v>
      </c>
      <c r="P32" s="68" t="s">
        <v>39</v>
      </c>
      <c r="Q32" s="70" t="s">
        <v>48</v>
      </c>
      <c r="R32" s="68">
        <v>25</v>
      </c>
      <c r="S32" s="69"/>
      <c r="T32" s="15">
        <v>5</v>
      </c>
    </row>
    <row r="33" spans="1:20" s="15" customFormat="1" ht="48">
      <c r="A33" s="60" t="s">
        <v>47</v>
      </c>
      <c r="B33" s="67">
        <v>23</v>
      </c>
      <c r="C33" s="67">
        <v>26</v>
      </c>
      <c r="D33" s="67">
        <v>0.8</v>
      </c>
      <c r="E33" s="68"/>
      <c r="F33" s="68">
        <v>0.8</v>
      </c>
      <c r="G33" s="68"/>
      <c r="H33" s="67" t="s">
        <v>44</v>
      </c>
      <c r="I33" s="68">
        <v>90</v>
      </c>
      <c r="J33" s="68">
        <v>0.5</v>
      </c>
      <c r="K33" s="68">
        <v>2</v>
      </c>
      <c r="L33" s="68">
        <v>25</v>
      </c>
      <c r="M33" s="68">
        <v>32</v>
      </c>
      <c r="N33" s="68">
        <v>180</v>
      </c>
      <c r="O33" s="68" t="s">
        <v>38</v>
      </c>
      <c r="P33" s="68" t="s">
        <v>39</v>
      </c>
      <c r="Q33" s="70" t="s">
        <v>48</v>
      </c>
      <c r="R33" s="68">
        <v>25</v>
      </c>
      <c r="S33" s="69"/>
      <c r="T33" s="15">
        <v>6</v>
      </c>
    </row>
    <row r="34" spans="1:20" s="15" customFormat="1" ht="48">
      <c r="A34" s="60" t="s">
        <v>47</v>
      </c>
      <c r="B34" s="67">
        <v>23</v>
      </c>
      <c r="C34" s="67">
        <v>21</v>
      </c>
      <c r="D34" s="67">
        <v>1.5</v>
      </c>
      <c r="E34" s="68"/>
      <c r="F34" s="68">
        <v>1.5</v>
      </c>
      <c r="G34" s="68"/>
      <c r="H34" s="67" t="s">
        <v>45</v>
      </c>
      <c r="I34" s="68">
        <v>85</v>
      </c>
      <c r="J34" s="68">
        <v>0.6</v>
      </c>
      <c r="K34" s="68" t="s">
        <v>37</v>
      </c>
      <c r="L34" s="68">
        <v>29</v>
      </c>
      <c r="M34" s="68">
        <v>38</v>
      </c>
      <c r="N34" s="68">
        <v>270</v>
      </c>
      <c r="O34" s="68" t="s">
        <v>38</v>
      </c>
      <c r="P34" s="68" t="s">
        <v>39</v>
      </c>
      <c r="Q34" s="70" t="s">
        <v>48</v>
      </c>
      <c r="R34" s="68">
        <v>25</v>
      </c>
      <c r="S34" s="69"/>
      <c r="T34" s="15">
        <v>7</v>
      </c>
    </row>
    <row r="35" spans="1:20" s="15" customFormat="1" ht="48">
      <c r="A35" s="60" t="s">
        <v>47</v>
      </c>
      <c r="B35" s="67">
        <v>18</v>
      </c>
      <c r="C35" s="67">
        <v>7</v>
      </c>
      <c r="D35" s="67">
        <v>6.3</v>
      </c>
      <c r="E35" s="68"/>
      <c r="F35" s="68">
        <v>6.3</v>
      </c>
      <c r="G35" s="68"/>
      <c r="H35" s="67" t="s">
        <v>46</v>
      </c>
      <c r="I35" s="68">
        <v>55</v>
      </c>
      <c r="J35" s="68">
        <v>0.7</v>
      </c>
      <c r="K35" s="68" t="s">
        <v>37</v>
      </c>
      <c r="L35" s="68">
        <v>24</v>
      </c>
      <c r="M35" s="68">
        <v>26</v>
      </c>
      <c r="N35" s="68">
        <v>320</v>
      </c>
      <c r="O35" s="68" t="s">
        <v>38</v>
      </c>
      <c r="P35" s="68" t="s">
        <v>39</v>
      </c>
      <c r="Q35" s="70" t="s">
        <v>48</v>
      </c>
      <c r="R35" s="68">
        <v>20</v>
      </c>
      <c r="S35" s="69"/>
      <c r="T35" s="15">
        <v>8</v>
      </c>
    </row>
    <row r="36" spans="1:20" s="15" customFormat="1" ht="48.75" thickBot="1">
      <c r="A36" s="60" t="s">
        <v>47</v>
      </c>
      <c r="B36" s="67">
        <v>15</v>
      </c>
      <c r="C36" s="67">
        <v>30</v>
      </c>
      <c r="D36" s="67">
        <v>3.7</v>
      </c>
      <c r="E36" s="68"/>
      <c r="F36" s="68">
        <v>3.7</v>
      </c>
      <c r="G36" s="68"/>
      <c r="H36" s="67" t="s">
        <v>59</v>
      </c>
      <c r="I36" s="68">
        <v>41</v>
      </c>
      <c r="J36" s="68">
        <v>0.7</v>
      </c>
      <c r="K36" s="68" t="s">
        <v>37</v>
      </c>
      <c r="L36" s="68">
        <v>19</v>
      </c>
      <c r="M36" s="68">
        <v>22</v>
      </c>
      <c r="N36" s="68">
        <v>200</v>
      </c>
      <c r="O36" s="68" t="s">
        <v>38</v>
      </c>
      <c r="P36" s="68" t="s">
        <v>39</v>
      </c>
      <c r="Q36" s="70" t="s">
        <v>48</v>
      </c>
      <c r="R36" s="68">
        <v>21</v>
      </c>
      <c r="S36" s="43"/>
      <c r="T36" s="15">
        <v>9</v>
      </c>
    </row>
    <row r="37" spans="1:20" s="14" customFormat="1" ht="15.75" thickBot="1">
      <c r="A37" s="44" t="s">
        <v>28</v>
      </c>
      <c r="B37" s="45"/>
      <c r="C37" s="40"/>
      <c r="D37" s="41">
        <f>SUM(D28:D36)</f>
        <v>30.099999999999998</v>
      </c>
      <c r="E37" s="41"/>
      <c r="F37" s="41">
        <f>SUM(F28:F36)</f>
        <v>30.099999999999998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f>SUM(R28:R36)</f>
        <v>206</v>
      </c>
      <c r="S37" s="42">
        <f>R37/9*F37</f>
        <v>688.9555555555555</v>
      </c>
      <c r="T37" s="14">
        <f>R37/9*F37</f>
        <v>688.9555555555555</v>
      </c>
    </row>
    <row r="38" spans="1:20" s="15" customFormat="1" ht="48">
      <c r="A38" s="114" t="s">
        <v>81</v>
      </c>
      <c r="B38" s="114">
        <v>3</v>
      </c>
      <c r="C38" s="114">
        <v>11</v>
      </c>
      <c r="D38" s="115">
        <v>3.4</v>
      </c>
      <c r="E38" s="115">
        <v>1</v>
      </c>
      <c r="F38" s="115">
        <v>2</v>
      </c>
      <c r="G38" s="114"/>
      <c r="H38" s="114" t="s">
        <v>82</v>
      </c>
      <c r="I38" s="114">
        <v>54</v>
      </c>
      <c r="J38" s="114">
        <v>0.7</v>
      </c>
      <c r="K38" s="114">
        <v>1</v>
      </c>
      <c r="L38" s="114">
        <v>18</v>
      </c>
      <c r="M38" s="114">
        <v>17</v>
      </c>
      <c r="N38" s="114">
        <v>160</v>
      </c>
      <c r="O38" s="68" t="s">
        <v>67</v>
      </c>
      <c r="P38" s="68" t="s">
        <v>39</v>
      </c>
      <c r="Q38" s="70" t="s">
        <v>48</v>
      </c>
      <c r="R38" s="68">
        <v>20</v>
      </c>
      <c r="S38" s="46"/>
      <c r="T38" s="15">
        <v>1</v>
      </c>
    </row>
    <row r="39" spans="1:20" s="15" customFormat="1" ht="48">
      <c r="A39" s="114" t="s">
        <v>81</v>
      </c>
      <c r="B39" s="114">
        <v>10</v>
      </c>
      <c r="C39" s="114">
        <v>14</v>
      </c>
      <c r="D39" s="115">
        <v>33</v>
      </c>
      <c r="E39" s="115">
        <v>1</v>
      </c>
      <c r="F39" s="115">
        <v>6</v>
      </c>
      <c r="G39" s="114"/>
      <c r="H39" s="114" t="s">
        <v>83</v>
      </c>
      <c r="I39" s="114">
        <v>99</v>
      </c>
      <c r="J39" s="114">
        <v>0.6</v>
      </c>
      <c r="K39" s="114">
        <v>2</v>
      </c>
      <c r="L39" s="114">
        <v>25</v>
      </c>
      <c r="M39" s="114">
        <v>36</v>
      </c>
      <c r="N39" s="114">
        <v>230</v>
      </c>
      <c r="O39" s="68" t="s">
        <v>67</v>
      </c>
      <c r="P39" s="68" t="s">
        <v>39</v>
      </c>
      <c r="Q39" s="70" t="s">
        <v>48</v>
      </c>
      <c r="R39" s="114">
        <v>20</v>
      </c>
      <c r="S39" s="46"/>
      <c r="T39" s="15">
        <v>2</v>
      </c>
    </row>
    <row r="40" spans="1:20" s="15" customFormat="1" ht="48">
      <c r="A40" s="114" t="s">
        <v>81</v>
      </c>
      <c r="B40" s="114">
        <v>27</v>
      </c>
      <c r="C40" s="114">
        <v>28</v>
      </c>
      <c r="D40" s="115">
        <v>3</v>
      </c>
      <c r="E40" s="115"/>
      <c r="F40" s="115">
        <v>3</v>
      </c>
      <c r="G40" s="114"/>
      <c r="H40" s="114" t="s">
        <v>84</v>
      </c>
      <c r="I40" s="114">
        <v>99</v>
      </c>
      <c r="J40" s="114">
        <v>0.6</v>
      </c>
      <c r="K40" s="114">
        <v>1</v>
      </c>
      <c r="L40" s="114">
        <v>29</v>
      </c>
      <c r="M40" s="114">
        <v>40</v>
      </c>
      <c r="N40" s="114">
        <v>360</v>
      </c>
      <c r="O40" s="68" t="s">
        <v>67</v>
      </c>
      <c r="P40" s="68" t="s">
        <v>39</v>
      </c>
      <c r="Q40" s="70" t="s">
        <v>48</v>
      </c>
      <c r="R40" s="114">
        <v>25</v>
      </c>
      <c r="S40" s="46"/>
      <c r="T40" s="15">
        <v>3</v>
      </c>
    </row>
    <row r="41" spans="1:19" s="15" customFormat="1" ht="48">
      <c r="A41" s="114" t="s">
        <v>81</v>
      </c>
      <c r="B41" s="114">
        <v>33</v>
      </c>
      <c r="C41" s="114">
        <v>4</v>
      </c>
      <c r="D41" s="115">
        <v>28</v>
      </c>
      <c r="E41" s="115">
        <v>1</v>
      </c>
      <c r="F41" s="115">
        <v>4</v>
      </c>
      <c r="G41" s="114"/>
      <c r="H41" s="114" t="s">
        <v>85</v>
      </c>
      <c r="I41" s="114">
        <v>49</v>
      </c>
      <c r="J41" s="114">
        <v>0.3</v>
      </c>
      <c r="K41" s="114">
        <v>3</v>
      </c>
      <c r="L41" s="114">
        <v>15</v>
      </c>
      <c r="M41" s="114">
        <v>18</v>
      </c>
      <c r="N41" s="114">
        <v>55</v>
      </c>
      <c r="O41" s="68" t="s">
        <v>67</v>
      </c>
      <c r="P41" s="68" t="s">
        <v>39</v>
      </c>
      <c r="Q41" s="70" t="s">
        <v>48</v>
      </c>
      <c r="R41" s="114">
        <v>20</v>
      </c>
      <c r="S41" s="46"/>
    </row>
    <row r="42" spans="1:19" s="15" customFormat="1" ht="48">
      <c r="A42" s="114" t="s">
        <v>81</v>
      </c>
      <c r="B42" s="114">
        <v>40</v>
      </c>
      <c r="C42" s="114">
        <v>30</v>
      </c>
      <c r="D42" s="115">
        <v>16</v>
      </c>
      <c r="E42" s="115">
        <v>1</v>
      </c>
      <c r="F42" s="115">
        <v>3</v>
      </c>
      <c r="G42" s="114"/>
      <c r="H42" s="114" t="s">
        <v>105</v>
      </c>
      <c r="I42" s="114">
        <v>70</v>
      </c>
      <c r="J42" s="114">
        <v>0.7</v>
      </c>
      <c r="K42" s="114">
        <v>1</v>
      </c>
      <c r="L42" s="114">
        <v>25</v>
      </c>
      <c r="M42" s="114">
        <v>28</v>
      </c>
      <c r="N42" s="114">
        <v>270</v>
      </c>
      <c r="O42" s="68" t="s">
        <v>67</v>
      </c>
      <c r="P42" s="68" t="s">
        <v>39</v>
      </c>
      <c r="Q42" s="70" t="s">
        <v>48</v>
      </c>
      <c r="R42" s="114">
        <v>20</v>
      </c>
      <c r="S42" s="46"/>
    </row>
    <row r="43" spans="1:19" s="15" customFormat="1" ht="48">
      <c r="A43" s="114" t="s">
        <v>81</v>
      </c>
      <c r="B43" s="114">
        <v>39</v>
      </c>
      <c r="C43" s="114">
        <v>28</v>
      </c>
      <c r="D43" s="115">
        <v>3.8</v>
      </c>
      <c r="E43" s="115"/>
      <c r="F43" s="115">
        <v>3.8</v>
      </c>
      <c r="G43" s="114"/>
      <c r="H43" s="114" t="s">
        <v>86</v>
      </c>
      <c r="I43" s="114">
        <v>58</v>
      </c>
      <c r="J43" s="114">
        <v>0.8</v>
      </c>
      <c r="K43" s="114">
        <v>2</v>
      </c>
      <c r="L43" s="114">
        <v>17</v>
      </c>
      <c r="M43" s="114">
        <v>18</v>
      </c>
      <c r="N43" s="114">
        <v>180</v>
      </c>
      <c r="O43" s="68" t="s">
        <v>67</v>
      </c>
      <c r="P43" s="68" t="s">
        <v>39</v>
      </c>
      <c r="Q43" s="70" t="s">
        <v>48</v>
      </c>
      <c r="R43" s="114">
        <v>20</v>
      </c>
      <c r="S43" s="46"/>
    </row>
    <row r="44" spans="1:19" s="15" customFormat="1" ht="48.75" thickBot="1">
      <c r="A44" s="114" t="s">
        <v>81</v>
      </c>
      <c r="B44" s="114">
        <v>39</v>
      </c>
      <c r="C44" s="114">
        <v>11</v>
      </c>
      <c r="D44" s="115">
        <v>8.8</v>
      </c>
      <c r="E44" s="115">
        <v>1</v>
      </c>
      <c r="F44" s="115">
        <v>4</v>
      </c>
      <c r="G44" s="114"/>
      <c r="H44" s="114" t="s">
        <v>87</v>
      </c>
      <c r="I44" s="114">
        <v>53</v>
      </c>
      <c r="J44" s="114">
        <v>0.7</v>
      </c>
      <c r="K44" s="114">
        <v>1</v>
      </c>
      <c r="L44" s="114">
        <v>17</v>
      </c>
      <c r="M44" s="114">
        <v>18</v>
      </c>
      <c r="N44" s="114">
        <v>160</v>
      </c>
      <c r="O44" s="68" t="s">
        <v>67</v>
      </c>
      <c r="P44" s="68" t="s">
        <v>39</v>
      </c>
      <c r="Q44" s="70" t="s">
        <v>48</v>
      </c>
      <c r="R44" s="114">
        <v>20</v>
      </c>
      <c r="S44" s="46"/>
    </row>
    <row r="45" spans="1:20" s="111" customFormat="1" ht="12.75" thickBot="1">
      <c r="A45" s="106" t="s">
        <v>28</v>
      </c>
      <c r="B45" s="107"/>
      <c r="C45" s="107"/>
      <c r="D45" s="107">
        <f>SUM(D38:D44)</f>
        <v>96</v>
      </c>
      <c r="E45" s="107"/>
      <c r="F45" s="107">
        <f>SUM(F38:F44)</f>
        <v>25.8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8"/>
      <c r="Q45" s="107"/>
      <c r="R45" s="109">
        <f>SUM(R38:R44)</f>
        <v>145</v>
      </c>
      <c r="S45" s="110">
        <f>R45/12*F45</f>
        <v>311.75</v>
      </c>
      <c r="T45" s="111">
        <f>265/12*F45</f>
        <v>569.75</v>
      </c>
    </row>
    <row r="46" spans="1:20" s="113" customFormat="1" ht="48">
      <c r="A46" s="90" t="s">
        <v>29</v>
      </c>
      <c r="B46" s="91">
        <v>34</v>
      </c>
      <c r="C46" s="91">
        <v>3</v>
      </c>
      <c r="D46" s="91">
        <v>5.9</v>
      </c>
      <c r="E46" s="91">
        <v>1</v>
      </c>
      <c r="F46" s="91">
        <v>3</v>
      </c>
      <c r="G46" s="51"/>
      <c r="H46" s="91" t="s">
        <v>60</v>
      </c>
      <c r="I46" s="91">
        <v>75</v>
      </c>
      <c r="J46" s="91">
        <v>0.8</v>
      </c>
      <c r="K46" s="91" t="s">
        <v>51</v>
      </c>
      <c r="L46" s="91">
        <v>29</v>
      </c>
      <c r="M46" s="91">
        <v>32</v>
      </c>
      <c r="N46" s="91">
        <v>410</v>
      </c>
      <c r="O46" s="66" t="s">
        <v>67</v>
      </c>
      <c r="P46" s="66" t="s">
        <v>39</v>
      </c>
      <c r="Q46" s="70" t="s">
        <v>48</v>
      </c>
      <c r="R46" s="51">
        <v>20</v>
      </c>
      <c r="S46" s="112"/>
      <c r="T46" s="113">
        <v>1</v>
      </c>
    </row>
    <row r="47" spans="1:20" s="113" customFormat="1" ht="48">
      <c r="A47" s="90" t="s">
        <v>29</v>
      </c>
      <c r="B47" s="91">
        <v>48</v>
      </c>
      <c r="C47" s="91">
        <v>7</v>
      </c>
      <c r="D47" s="91">
        <v>14</v>
      </c>
      <c r="E47" s="91">
        <v>1</v>
      </c>
      <c r="F47" s="91">
        <v>4</v>
      </c>
      <c r="G47" s="51"/>
      <c r="H47" s="91" t="s">
        <v>61</v>
      </c>
      <c r="I47" s="91">
        <v>80</v>
      </c>
      <c r="J47" s="91">
        <v>0.7</v>
      </c>
      <c r="K47" s="91" t="s">
        <v>51</v>
      </c>
      <c r="L47" s="91">
        <v>30</v>
      </c>
      <c r="M47" s="91">
        <v>36</v>
      </c>
      <c r="N47" s="91">
        <v>480</v>
      </c>
      <c r="O47" s="66" t="s">
        <v>67</v>
      </c>
      <c r="P47" s="66" t="s">
        <v>39</v>
      </c>
      <c r="Q47" s="70" t="s">
        <v>48</v>
      </c>
      <c r="R47" s="51">
        <v>25</v>
      </c>
      <c r="S47" s="112"/>
      <c r="T47" s="113">
        <v>2</v>
      </c>
    </row>
    <row r="48" spans="1:20" s="113" customFormat="1" ht="48">
      <c r="A48" s="90" t="s">
        <v>29</v>
      </c>
      <c r="B48" s="91">
        <v>41</v>
      </c>
      <c r="C48" s="91">
        <v>16</v>
      </c>
      <c r="D48" s="91">
        <v>15.6</v>
      </c>
      <c r="E48" s="91">
        <v>1</v>
      </c>
      <c r="F48" s="91">
        <v>3</v>
      </c>
      <c r="G48" s="51"/>
      <c r="H48" s="91" t="s">
        <v>62</v>
      </c>
      <c r="I48" s="91">
        <v>70</v>
      </c>
      <c r="J48" s="91">
        <v>0.7</v>
      </c>
      <c r="K48" s="91" t="s">
        <v>51</v>
      </c>
      <c r="L48" s="91">
        <v>28</v>
      </c>
      <c r="M48" s="91">
        <v>32</v>
      </c>
      <c r="N48" s="91">
        <v>440</v>
      </c>
      <c r="O48" s="66" t="s">
        <v>67</v>
      </c>
      <c r="P48" s="66" t="s">
        <v>39</v>
      </c>
      <c r="Q48" s="70" t="s">
        <v>48</v>
      </c>
      <c r="R48" s="51">
        <v>25</v>
      </c>
      <c r="S48" s="112"/>
      <c r="T48" s="113">
        <v>3</v>
      </c>
    </row>
    <row r="49" spans="1:20" s="113" customFormat="1" ht="48">
      <c r="A49" s="90" t="s">
        <v>29</v>
      </c>
      <c r="B49" s="91">
        <v>36</v>
      </c>
      <c r="C49" s="91">
        <v>15</v>
      </c>
      <c r="D49" s="91">
        <v>38.5</v>
      </c>
      <c r="E49" s="91">
        <v>1</v>
      </c>
      <c r="F49" s="91">
        <v>3</v>
      </c>
      <c r="G49" s="51"/>
      <c r="H49" s="91" t="s">
        <v>63</v>
      </c>
      <c r="I49" s="91">
        <v>58</v>
      </c>
      <c r="J49" s="91">
        <v>0.8</v>
      </c>
      <c r="K49" s="91" t="s">
        <v>51</v>
      </c>
      <c r="L49" s="91">
        <v>25</v>
      </c>
      <c r="M49" s="91">
        <v>28</v>
      </c>
      <c r="N49" s="91">
        <v>400</v>
      </c>
      <c r="O49" s="66" t="s">
        <v>67</v>
      </c>
      <c r="P49" s="66" t="s">
        <v>39</v>
      </c>
      <c r="Q49" s="70" t="s">
        <v>48</v>
      </c>
      <c r="R49" s="51">
        <v>20</v>
      </c>
      <c r="S49" s="112"/>
      <c r="T49" s="113">
        <v>4</v>
      </c>
    </row>
    <row r="50" spans="1:20" s="113" customFormat="1" ht="48">
      <c r="A50" s="90" t="s">
        <v>29</v>
      </c>
      <c r="B50" s="91">
        <v>37</v>
      </c>
      <c r="C50" s="91">
        <v>1</v>
      </c>
      <c r="D50" s="91">
        <v>41.5</v>
      </c>
      <c r="E50" s="91">
        <v>1</v>
      </c>
      <c r="F50" s="91">
        <v>4</v>
      </c>
      <c r="G50" s="51"/>
      <c r="H50" s="91" t="s">
        <v>64</v>
      </c>
      <c r="I50" s="91">
        <v>80</v>
      </c>
      <c r="J50" s="91">
        <v>0.7</v>
      </c>
      <c r="K50" s="91">
        <v>1</v>
      </c>
      <c r="L50" s="91">
        <v>27</v>
      </c>
      <c r="M50" s="91">
        <v>36</v>
      </c>
      <c r="N50" s="91">
        <v>390</v>
      </c>
      <c r="O50" s="66" t="s">
        <v>67</v>
      </c>
      <c r="P50" s="66" t="s">
        <v>39</v>
      </c>
      <c r="Q50" s="70" t="s">
        <v>48</v>
      </c>
      <c r="R50" s="51">
        <v>15</v>
      </c>
      <c r="S50" s="112"/>
      <c r="T50" s="113">
        <v>5</v>
      </c>
    </row>
    <row r="51" spans="1:19" s="113" customFormat="1" ht="48">
      <c r="A51" s="90" t="s">
        <v>29</v>
      </c>
      <c r="B51" s="91">
        <v>50</v>
      </c>
      <c r="C51" s="91">
        <v>9</v>
      </c>
      <c r="D51" s="91">
        <v>18.7</v>
      </c>
      <c r="E51" s="91">
        <v>1</v>
      </c>
      <c r="F51" s="91">
        <v>4</v>
      </c>
      <c r="G51" s="51"/>
      <c r="H51" s="91" t="s">
        <v>69</v>
      </c>
      <c r="I51" s="91">
        <v>75</v>
      </c>
      <c r="J51" s="91">
        <v>0.7</v>
      </c>
      <c r="K51" s="91" t="s">
        <v>51</v>
      </c>
      <c r="L51" s="91">
        <v>28</v>
      </c>
      <c r="M51" s="91">
        <v>36</v>
      </c>
      <c r="N51" s="91">
        <v>440</v>
      </c>
      <c r="O51" s="66" t="s">
        <v>67</v>
      </c>
      <c r="P51" s="66" t="s">
        <v>39</v>
      </c>
      <c r="Q51" s="70" t="s">
        <v>48</v>
      </c>
      <c r="R51" s="51">
        <v>20</v>
      </c>
      <c r="S51" s="112"/>
    </row>
    <row r="52" spans="1:20" s="113" customFormat="1" ht="48">
      <c r="A52" s="90" t="s">
        <v>29</v>
      </c>
      <c r="B52" s="91">
        <v>30</v>
      </c>
      <c r="C52" s="91">
        <v>2</v>
      </c>
      <c r="D52" s="91">
        <v>29.6</v>
      </c>
      <c r="E52" s="91">
        <v>1</v>
      </c>
      <c r="F52" s="91">
        <v>4</v>
      </c>
      <c r="G52" s="51"/>
      <c r="H52" s="91" t="s">
        <v>65</v>
      </c>
      <c r="I52" s="91">
        <v>85</v>
      </c>
      <c r="J52" s="91">
        <v>0.7</v>
      </c>
      <c r="K52" s="91" t="s">
        <v>51</v>
      </c>
      <c r="L52" s="91">
        <v>29</v>
      </c>
      <c r="M52" s="91">
        <v>36</v>
      </c>
      <c r="N52" s="91">
        <v>390</v>
      </c>
      <c r="O52" s="66" t="s">
        <v>67</v>
      </c>
      <c r="P52" s="66" t="s">
        <v>39</v>
      </c>
      <c r="Q52" s="70" t="s">
        <v>48</v>
      </c>
      <c r="R52" s="51">
        <v>15</v>
      </c>
      <c r="S52" s="112"/>
      <c r="T52" s="113">
        <v>6</v>
      </c>
    </row>
    <row r="53" spans="1:20" s="113" customFormat="1" ht="48.75" thickBot="1">
      <c r="A53" s="90" t="s">
        <v>29</v>
      </c>
      <c r="B53" s="91">
        <v>26</v>
      </c>
      <c r="C53" s="91">
        <v>23</v>
      </c>
      <c r="D53" s="91">
        <v>4.2</v>
      </c>
      <c r="E53" s="91">
        <v>1</v>
      </c>
      <c r="F53" s="91">
        <v>3</v>
      </c>
      <c r="G53" s="51"/>
      <c r="H53" s="91" t="s">
        <v>66</v>
      </c>
      <c r="I53" s="91">
        <v>75</v>
      </c>
      <c r="J53" s="91">
        <v>0.7</v>
      </c>
      <c r="K53" s="91" t="s">
        <v>51</v>
      </c>
      <c r="L53" s="91">
        <v>28</v>
      </c>
      <c r="M53" s="91">
        <v>32</v>
      </c>
      <c r="N53" s="91">
        <v>440</v>
      </c>
      <c r="O53" s="66" t="s">
        <v>67</v>
      </c>
      <c r="P53" s="66" t="s">
        <v>39</v>
      </c>
      <c r="Q53" s="70" t="s">
        <v>48</v>
      </c>
      <c r="R53" s="51">
        <v>25</v>
      </c>
      <c r="S53" s="112"/>
      <c r="T53" s="113">
        <v>7</v>
      </c>
    </row>
    <row r="54" spans="1:20" s="14" customFormat="1" ht="15.75" thickBot="1">
      <c r="A54" s="47" t="s">
        <v>28</v>
      </c>
      <c r="B54" s="48"/>
      <c r="C54" s="48"/>
      <c r="D54" s="48">
        <f>SUM(D46:D53)</f>
        <v>167.99999999999997</v>
      </c>
      <c r="E54" s="48"/>
      <c r="F54" s="48">
        <f>SUM(F46:F53)</f>
        <v>28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>
        <f>SUM(R46:R53)</f>
        <v>165</v>
      </c>
      <c r="S54" s="52">
        <f>R54/9*F54</f>
        <v>513.3333333333333</v>
      </c>
      <c r="T54" s="14">
        <f>R54/9*F54</f>
        <v>513.3333333333333</v>
      </c>
    </row>
    <row r="55" spans="1:20" s="15" customFormat="1" ht="48">
      <c r="A55" s="61" t="s">
        <v>80</v>
      </c>
      <c r="B55" s="37">
        <v>4</v>
      </c>
      <c r="C55" s="37">
        <v>22</v>
      </c>
      <c r="D55" s="62">
        <v>3.4</v>
      </c>
      <c r="E55" s="61">
        <v>1</v>
      </c>
      <c r="F55" s="38">
        <v>3</v>
      </c>
      <c r="G55" s="62"/>
      <c r="H55" s="37" t="s">
        <v>70</v>
      </c>
      <c r="I55" s="37">
        <v>59</v>
      </c>
      <c r="J55" s="37">
        <v>0.75</v>
      </c>
      <c r="K55" s="37" t="s">
        <v>37</v>
      </c>
      <c r="L55" s="37">
        <v>24</v>
      </c>
      <c r="M55" s="37">
        <v>21</v>
      </c>
      <c r="N55" s="37">
        <v>320</v>
      </c>
      <c r="O55" s="68" t="s">
        <v>38</v>
      </c>
      <c r="P55" s="68" t="s">
        <v>39</v>
      </c>
      <c r="Q55" s="70" t="s">
        <v>48</v>
      </c>
      <c r="R55" s="61">
        <v>15</v>
      </c>
      <c r="S55" s="63"/>
      <c r="T55" s="15">
        <v>1</v>
      </c>
    </row>
    <row r="56" spans="1:20" s="15" customFormat="1" ht="48">
      <c r="A56" s="61" t="s">
        <v>80</v>
      </c>
      <c r="B56" s="37">
        <v>2</v>
      </c>
      <c r="C56" s="37">
        <v>7</v>
      </c>
      <c r="D56" s="62">
        <v>2.1</v>
      </c>
      <c r="E56" s="61"/>
      <c r="F56" s="38">
        <v>2.1</v>
      </c>
      <c r="G56" s="62"/>
      <c r="H56" s="37" t="s">
        <v>71</v>
      </c>
      <c r="I56" s="37">
        <v>56</v>
      </c>
      <c r="J56" s="37">
        <v>0.85</v>
      </c>
      <c r="K56" s="37">
        <v>1</v>
      </c>
      <c r="L56" s="37">
        <v>22</v>
      </c>
      <c r="M56" s="37">
        <v>26</v>
      </c>
      <c r="N56" s="37">
        <v>390</v>
      </c>
      <c r="O56" s="68" t="s">
        <v>38</v>
      </c>
      <c r="P56" s="68" t="s">
        <v>39</v>
      </c>
      <c r="Q56" s="70" t="s">
        <v>48</v>
      </c>
      <c r="R56" s="61">
        <v>20</v>
      </c>
      <c r="S56" s="63"/>
      <c r="T56" s="15">
        <v>2</v>
      </c>
    </row>
    <row r="57" spans="1:19" s="15" customFormat="1" ht="48">
      <c r="A57" s="61" t="s">
        <v>80</v>
      </c>
      <c r="B57" s="37">
        <v>8</v>
      </c>
      <c r="C57" s="37">
        <v>6</v>
      </c>
      <c r="D57" s="62">
        <v>2.9</v>
      </c>
      <c r="E57" s="61"/>
      <c r="F57" s="37">
        <v>2.9</v>
      </c>
      <c r="G57" s="62"/>
      <c r="H57" s="37" t="s">
        <v>72</v>
      </c>
      <c r="I57" s="37">
        <v>85</v>
      </c>
      <c r="J57" s="37">
        <v>0.9</v>
      </c>
      <c r="K57" s="37">
        <v>1</v>
      </c>
      <c r="L57" s="37">
        <v>24</v>
      </c>
      <c r="M57" s="37">
        <v>28</v>
      </c>
      <c r="N57" s="37">
        <v>310</v>
      </c>
      <c r="O57" s="68" t="s">
        <v>38</v>
      </c>
      <c r="P57" s="68" t="s">
        <v>39</v>
      </c>
      <c r="Q57" s="70" t="s">
        <v>48</v>
      </c>
      <c r="R57" s="61">
        <v>15</v>
      </c>
      <c r="S57" s="63"/>
    </row>
    <row r="58" spans="1:19" s="15" customFormat="1" ht="48">
      <c r="A58" s="61" t="s">
        <v>80</v>
      </c>
      <c r="B58" s="37">
        <v>6</v>
      </c>
      <c r="C58" s="37">
        <v>11</v>
      </c>
      <c r="D58" s="62">
        <v>11.3</v>
      </c>
      <c r="E58" s="61">
        <v>1</v>
      </c>
      <c r="F58" s="38">
        <v>5</v>
      </c>
      <c r="G58" s="62"/>
      <c r="H58" s="37" t="s">
        <v>73</v>
      </c>
      <c r="I58" s="37">
        <v>65</v>
      </c>
      <c r="J58" s="37">
        <v>0.7</v>
      </c>
      <c r="K58" s="37">
        <v>1</v>
      </c>
      <c r="L58" s="37">
        <v>23</v>
      </c>
      <c r="M58" s="37">
        <v>32</v>
      </c>
      <c r="N58" s="37">
        <v>193</v>
      </c>
      <c r="O58" s="68" t="s">
        <v>38</v>
      </c>
      <c r="P58" s="68" t="s">
        <v>39</v>
      </c>
      <c r="Q58" s="70" t="s">
        <v>48</v>
      </c>
      <c r="R58" s="61">
        <v>15</v>
      </c>
      <c r="S58" s="63"/>
    </row>
    <row r="59" spans="1:19" s="15" customFormat="1" ht="48">
      <c r="A59" s="61" t="s">
        <v>80</v>
      </c>
      <c r="B59" s="37">
        <v>8</v>
      </c>
      <c r="C59" s="37">
        <v>11</v>
      </c>
      <c r="D59" s="62">
        <v>20.6</v>
      </c>
      <c r="E59" s="61">
        <v>1</v>
      </c>
      <c r="F59" s="38">
        <v>3</v>
      </c>
      <c r="G59" s="62"/>
      <c r="H59" s="37" t="s">
        <v>70</v>
      </c>
      <c r="I59" s="37">
        <v>110</v>
      </c>
      <c r="J59" s="37">
        <v>0.55</v>
      </c>
      <c r="K59" s="37">
        <v>1</v>
      </c>
      <c r="L59" s="37">
        <v>29</v>
      </c>
      <c r="M59" s="37">
        <v>36</v>
      </c>
      <c r="N59" s="37">
        <v>360</v>
      </c>
      <c r="O59" s="68" t="s">
        <v>38</v>
      </c>
      <c r="P59" s="68" t="s">
        <v>39</v>
      </c>
      <c r="Q59" s="70" t="s">
        <v>48</v>
      </c>
      <c r="R59" s="61">
        <v>15</v>
      </c>
      <c r="S59" s="63"/>
    </row>
    <row r="60" spans="1:19" s="15" customFormat="1" ht="48">
      <c r="A60" s="61" t="s">
        <v>80</v>
      </c>
      <c r="B60" s="105">
        <v>13</v>
      </c>
      <c r="C60" s="105">
        <v>16</v>
      </c>
      <c r="D60" s="62">
        <v>6.7</v>
      </c>
      <c r="E60" s="61"/>
      <c r="F60" s="105">
        <v>6.7</v>
      </c>
      <c r="G60" s="62"/>
      <c r="H60" s="105" t="s">
        <v>74</v>
      </c>
      <c r="I60" s="105">
        <v>70</v>
      </c>
      <c r="J60" s="105">
        <v>0.7</v>
      </c>
      <c r="K60" s="105" t="s">
        <v>37</v>
      </c>
      <c r="L60" s="105">
        <v>24</v>
      </c>
      <c r="M60" s="105">
        <v>28</v>
      </c>
      <c r="N60" s="105">
        <v>360</v>
      </c>
      <c r="O60" s="68" t="s">
        <v>38</v>
      </c>
      <c r="P60" s="68" t="s">
        <v>39</v>
      </c>
      <c r="Q60" s="70" t="s">
        <v>48</v>
      </c>
      <c r="R60" s="61">
        <v>20</v>
      </c>
      <c r="S60" s="63"/>
    </row>
    <row r="61" spans="1:19" s="15" customFormat="1" ht="48">
      <c r="A61" s="61" t="s">
        <v>80</v>
      </c>
      <c r="B61" s="105">
        <v>14</v>
      </c>
      <c r="C61" s="105">
        <v>12</v>
      </c>
      <c r="D61" s="62">
        <v>5.7</v>
      </c>
      <c r="E61" s="61"/>
      <c r="F61" s="105">
        <v>5.7</v>
      </c>
      <c r="G61" s="62"/>
      <c r="H61" s="105" t="s">
        <v>75</v>
      </c>
      <c r="I61" s="105">
        <v>65</v>
      </c>
      <c r="J61" s="105">
        <v>0.75</v>
      </c>
      <c r="K61" s="105">
        <v>1</v>
      </c>
      <c r="L61" s="105">
        <v>21</v>
      </c>
      <c r="M61" s="105">
        <v>24</v>
      </c>
      <c r="N61" s="105">
        <v>300</v>
      </c>
      <c r="O61" s="68" t="s">
        <v>38</v>
      </c>
      <c r="P61" s="68" t="s">
        <v>39</v>
      </c>
      <c r="Q61" s="70" t="s">
        <v>48</v>
      </c>
      <c r="R61" s="61">
        <v>25</v>
      </c>
      <c r="S61" s="63"/>
    </row>
    <row r="62" spans="1:19" s="15" customFormat="1" ht="48">
      <c r="A62" s="61" t="s">
        <v>80</v>
      </c>
      <c r="B62" s="37">
        <v>42</v>
      </c>
      <c r="C62" s="37">
        <v>3</v>
      </c>
      <c r="D62" s="62">
        <v>27</v>
      </c>
      <c r="E62" s="61">
        <v>1</v>
      </c>
      <c r="F62" s="38">
        <v>4</v>
      </c>
      <c r="G62" s="62"/>
      <c r="H62" s="37" t="s">
        <v>76</v>
      </c>
      <c r="I62" s="37">
        <v>75</v>
      </c>
      <c r="J62" s="37">
        <v>0.7</v>
      </c>
      <c r="K62" s="37">
        <v>3</v>
      </c>
      <c r="L62" s="37">
        <v>18</v>
      </c>
      <c r="M62" s="37">
        <v>20</v>
      </c>
      <c r="N62" s="37">
        <v>160</v>
      </c>
      <c r="O62" s="68" t="s">
        <v>38</v>
      </c>
      <c r="P62" s="68" t="s">
        <v>39</v>
      </c>
      <c r="Q62" s="70" t="s">
        <v>48</v>
      </c>
      <c r="R62" s="61">
        <v>20</v>
      </c>
      <c r="S62" s="63"/>
    </row>
    <row r="63" spans="1:20" s="15" customFormat="1" ht="48">
      <c r="A63" s="61" t="s">
        <v>80</v>
      </c>
      <c r="B63" s="37">
        <v>17</v>
      </c>
      <c r="C63" s="37">
        <v>15</v>
      </c>
      <c r="D63" s="62">
        <v>12.3</v>
      </c>
      <c r="E63" s="61">
        <v>1</v>
      </c>
      <c r="F63" s="38">
        <v>5</v>
      </c>
      <c r="G63" s="62"/>
      <c r="H63" s="37" t="s">
        <v>77</v>
      </c>
      <c r="I63" s="37">
        <v>60</v>
      </c>
      <c r="J63" s="37">
        <v>0.75</v>
      </c>
      <c r="K63" s="37" t="s">
        <v>37</v>
      </c>
      <c r="L63" s="37">
        <v>23</v>
      </c>
      <c r="M63" s="37">
        <v>28</v>
      </c>
      <c r="N63" s="37">
        <v>330</v>
      </c>
      <c r="O63" s="68" t="s">
        <v>38</v>
      </c>
      <c r="P63" s="68" t="s">
        <v>39</v>
      </c>
      <c r="Q63" s="70" t="s">
        <v>48</v>
      </c>
      <c r="R63" s="61">
        <v>15</v>
      </c>
      <c r="S63" s="63"/>
      <c r="T63" s="15">
        <v>3</v>
      </c>
    </row>
    <row r="64" spans="1:20" s="15" customFormat="1" ht="48">
      <c r="A64" s="61" t="s">
        <v>80</v>
      </c>
      <c r="B64" s="37">
        <v>19</v>
      </c>
      <c r="C64" s="37">
        <v>11</v>
      </c>
      <c r="D64" s="62">
        <v>7.5</v>
      </c>
      <c r="E64" s="61">
        <v>5</v>
      </c>
      <c r="F64" s="38">
        <v>4</v>
      </c>
      <c r="G64" s="62"/>
      <c r="H64" s="37" t="s">
        <v>78</v>
      </c>
      <c r="I64" s="37">
        <v>60</v>
      </c>
      <c r="J64" s="37">
        <v>0.7</v>
      </c>
      <c r="K64" s="37" t="s">
        <v>37</v>
      </c>
      <c r="L64" s="37">
        <v>23</v>
      </c>
      <c r="M64" s="37">
        <v>24</v>
      </c>
      <c r="N64" s="37">
        <v>340</v>
      </c>
      <c r="O64" s="68" t="s">
        <v>38</v>
      </c>
      <c r="P64" s="68" t="s">
        <v>39</v>
      </c>
      <c r="Q64" s="70" t="s">
        <v>48</v>
      </c>
      <c r="R64" s="61">
        <v>10</v>
      </c>
      <c r="S64" s="63"/>
      <c r="T64" s="15">
        <v>4</v>
      </c>
    </row>
    <row r="65" spans="1:20" s="15" customFormat="1" ht="48.75" thickBot="1">
      <c r="A65" s="61" t="s">
        <v>80</v>
      </c>
      <c r="B65" s="37">
        <v>15</v>
      </c>
      <c r="C65" s="37">
        <v>7</v>
      </c>
      <c r="D65" s="62">
        <v>6.8</v>
      </c>
      <c r="E65" s="61">
        <v>1</v>
      </c>
      <c r="F65" s="37">
        <v>2.5</v>
      </c>
      <c r="G65" s="62"/>
      <c r="H65" s="37" t="s">
        <v>79</v>
      </c>
      <c r="I65" s="37">
        <v>110</v>
      </c>
      <c r="J65" s="37">
        <v>0.45</v>
      </c>
      <c r="K65" s="37">
        <v>1</v>
      </c>
      <c r="L65" s="37">
        <v>28</v>
      </c>
      <c r="M65" s="37">
        <v>36</v>
      </c>
      <c r="N65" s="37">
        <v>280</v>
      </c>
      <c r="O65" s="68" t="s">
        <v>38</v>
      </c>
      <c r="P65" s="68" t="s">
        <v>39</v>
      </c>
      <c r="Q65" s="70" t="s">
        <v>48</v>
      </c>
      <c r="R65" s="61">
        <v>20</v>
      </c>
      <c r="S65" s="63"/>
      <c r="T65" s="15">
        <v>5</v>
      </c>
    </row>
    <row r="66" spans="1:20" s="14" customFormat="1" ht="15.75" thickBot="1">
      <c r="A66" s="47" t="s">
        <v>28</v>
      </c>
      <c r="B66" s="48"/>
      <c r="C66" s="48"/>
      <c r="D66" s="48">
        <f>SUM(D55:D65)</f>
        <v>106.30000000000001</v>
      </c>
      <c r="E66" s="48"/>
      <c r="F66" s="48">
        <f>SUM(F55:F65)</f>
        <v>43.9</v>
      </c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48"/>
      <c r="R66" s="50">
        <f>SUM(R55:R65)</f>
        <v>190</v>
      </c>
      <c r="S66" s="52">
        <f>R66/7*F66</f>
        <v>1191.5714285714284</v>
      </c>
      <c r="T66" s="14">
        <f>R66/7*F66</f>
        <v>1191.5714285714284</v>
      </c>
    </row>
    <row r="67" spans="1:20" s="15" customFormat="1" ht="48">
      <c r="A67" s="103" t="s">
        <v>88</v>
      </c>
      <c r="B67" s="103">
        <v>8</v>
      </c>
      <c r="C67" s="103">
        <v>10</v>
      </c>
      <c r="D67" s="103">
        <v>0.7</v>
      </c>
      <c r="E67" s="103"/>
      <c r="F67" s="103">
        <v>0.7</v>
      </c>
      <c r="G67" s="103"/>
      <c r="H67" s="103" t="s">
        <v>89</v>
      </c>
      <c r="I67" s="103">
        <v>75</v>
      </c>
      <c r="J67" s="103">
        <v>0.85</v>
      </c>
      <c r="K67" s="103">
        <v>1</v>
      </c>
      <c r="L67" s="103">
        <v>24</v>
      </c>
      <c r="M67" s="103">
        <v>26</v>
      </c>
      <c r="N67" s="103">
        <v>260</v>
      </c>
      <c r="O67" s="68" t="s">
        <v>38</v>
      </c>
      <c r="P67" s="68" t="s">
        <v>39</v>
      </c>
      <c r="Q67" s="70" t="s">
        <v>48</v>
      </c>
      <c r="R67" s="64">
        <v>20</v>
      </c>
      <c r="S67" s="65"/>
      <c r="T67" s="15">
        <v>1</v>
      </c>
    </row>
    <row r="68" spans="1:20" s="15" customFormat="1" ht="48">
      <c r="A68" s="103" t="s">
        <v>88</v>
      </c>
      <c r="B68" s="114">
        <v>8</v>
      </c>
      <c r="C68" s="116">
        <v>57</v>
      </c>
      <c r="D68" s="114">
        <v>0.7</v>
      </c>
      <c r="E68" s="117"/>
      <c r="F68" s="117">
        <v>0.7</v>
      </c>
      <c r="G68" s="117"/>
      <c r="H68" s="114" t="s">
        <v>90</v>
      </c>
      <c r="I68" s="114">
        <v>69</v>
      </c>
      <c r="J68" s="114">
        <v>0.8</v>
      </c>
      <c r="K68" s="117">
        <v>1</v>
      </c>
      <c r="L68" s="114">
        <v>26</v>
      </c>
      <c r="M68" s="114">
        <v>30</v>
      </c>
      <c r="N68" s="114">
        <v>300</v>
      </c>
      <c r="O68" s="68" t="s">
        <v>38</v>
      </c>
      <c r="P68" s="68" t="s">
        <v>39</v>
      </c>
      <c r="Q68" s="70" t="s">
        <v>48</v>
      </c>
      <c r="R68" s="64">
        <v>10</v>
      </c>
      <c r="S68" s="65"/>
      <c r="T68" s="15">
        <v>2</v>
      </c>
    </row>
    <row r="69" spans="1:19" s="15" customFormat="1" ht="48">
      <c r="A69" s="103" t="s">
        <v>88</v>
      </c>
      <c r="B69" s="114">
        <v>15</v>
      </c>
      <c r="C69" s="117">
        <v>2</v>
      </c>
      <c r="D69" s="114">
        <v>22.2</v>
      </c>
      <c r="E69" s="117">
        <v>1</v>
      </c>
      <c r="F69" s="117">
        <v>3</v>
      </c>
      <c r="G69" s="117"/>
      <c r="H69" s="114" t="s">
        <v>91</v>
      </c>
      <c r="I69" s="114">
        <v>85</v>
      </c>
      <c r="J69" s="114">
        <v>0.85</v>
      </c>
      <c r="K69" s="117">
        <v>1</v>
      </c>
      <c r="L69" s="114">
        <v>24</v>
      </c>
      <c r="M69" s="114">
        <v>24</v>
      </c>
      <c r="N69" s="114">
        <v>280</v>
      </c>
      <c r="O69" s="68" t="s">
        <v>38</v>
      </c>
      <c r="P69" s="68" t="s">
        <v>39</v>
      </c>
      <c r="Q69" s="70" t="s">
        <v>48</v>
      </c>
      <c r="R69" s="64">
        <v>15</v>
      </c>
      <c r="S69" s="65"/>
    </row>
    <row r="70" spans="1:19" s="15" customFormat="1" ht="48">
      <c r="A70" s="103" t="s">
        <v>88</v>
      </c>
      <c r="B70" s="114">
        <v>15</v>
      </c>
      <c r="C70" s="117">
        <v>26</v>
      </c>
      <c r="D70" s="114">
        <v>1.9</v>
      </c>
      <c r="E70" s="117"/>
      <c r="F70" s="117">
        <v>1.9</v>
      </c>
      <c r="G70" s="117"/>
      <c r="H70" s="114" t="s">
        <v>92</v>
      </c>
      <c r="I70" s="114">
        <v>90</v>
      </c>
      <c r="J70" s="114">
        <v>0.7</v>
      </c>
      <c r="K70" s="117">
        <v>1</v>
      </c>
      <c r="L70" s="114">
        <v>25</v>
      </c>
      <c r="M70" s="114">
        <v>30</v>
      </c>
      <c r="N70" s="114">
        <v>300</v>
      </c>
      <c r="O70" s="68" t="s">
        <v>38</v>
      </c>
      <c r="P70" s="68" t="s">
        <v>39</v>
      </c>
      <c r="Q70" s="70" t="s">
        <v>48</v>
      </c>
      <c r="R70" s="64">
        <v>15</v>
      </c>
      <c r="S70" s="65"/>
    </row>
    <row r="71" spans="1:19" s="15" customFormat="1" ht="48">
      <c r="A71" s="103" t="s">
        <v>88</v>
      </c>
      <c r="B71" s="114">
        <v>21</v>
      </c>
      <c r="C71" s="117">
        <v>18</v>
      </c>
      <c r="D71" s="114">
        <v>6.3</v>
      </c>
      <c r="E71" s="117">
        <v>1</v>
      </c>
      <c r="F71" s="117">
        <v>3</v>
      </c>
      <c r="G71" s="117"/>
      <c r="H71" s="114" t="s">
        <v>93</v>
      </c>
      <c r="I71" s="114">
        <v>66</v>
      </c>
      <c r="J71" s="114">
        <v>0.8</v>
      </c>
      <c r="K71" s="117" t="s">
        <v>51</v>
      </c>
      <c r="L71" s="114">
        <v>23</v>
      </c>
      <c r="M71" s="114">
        <v>24</v>
      </c>
      <c r="N71" s="114">
        <v>240</v>
      </c>
      <c r="O71" s="68" t="s">
        <v>38</v>
      </c>
      <c r="P71" s="68" t="s">
        <v>39</v>
      </c>
      <c r="Q71" s="70" t="s">
        <v>48</v>
      </c>
      <c r="R71" s="64">
        <v>20</v>
      </c>
      <c r="S71" s="65"/>
    </row>
    <row r="72" spans="1:19" s="15" customFormat="1" ht="48">
      <c r="A72" s="103" t="s">
        <v>88</v>
      </c>
      <c r="B72" s="114">
        <v>23</v>
      </c>
      <c r="C72" s="117">
        <v>2</v>
      </c>
      <c r="D72" s="114">
        <v>18.2</v>
      </c>
      <c r="E72" s="117">
        <v>1</v>
      </c>
      <c r="F72" s="117">
        <v>5</v>
      </c>
      <c r="G72" s="117"/>
      <c r="H72" s="114" t="s">
        <v>94</v>
      </c>
      <c r="I72" s="114">
        <v>110</v>
      </c>
      <c r="J72" s="114">
        <v>0.6</v>
      </c>
      <c r="K72" s="117">
        <v>2</v>
      </c>
      <c r="L72" s="114">
        <v>26</v>
      </c>
      <c r="M72" s="114">
        <v>36</v>
      </c>
      <c r="N72" s="114">
        <v>220</v>
      </c>
      <c r="O72" s="68" t="s">
        <v>38</v>
      </c>
      <c r="P72" s="68" t="s">
        <v>39</v>
      </c>
      <c r="Q72" s="70" t="s">
        <v>48</v>
      </c>
      <c r="R72" s="64">
        <v>15</v>
      </c>
      <c r="S72" s="65"/>
    </row>
    <row r="73" spans="1:19" s="15" customFormat="1" ht="48">
      <c r="A73" s="103" t="s">
        <v>88</v>
      </c>
      <c r="B73" s="114">
        <v>26</v>
      </c>
      <c r="C73" s="117">
        <v>7</v>
      </c>
      <c r="D73" s="114">
        <v>6</v>
      </c>
      <c r="E73" s="117"/>
      <c r="F73" s="117">
        <v>6</v>
      </c>
      <c r="G73" s="117"/>
      <c r="H73" s="114" t="s">
        <v>95</v>
      </c>
      <c r="I73" s="114">
        <v>61</v>
      </c>
      <c r="J73" s="114">
        <v>0.85</v>
      </c>
      <c r="K73" s="117" t="s">
        <v>96</v>
      </c>
      <c r="L73" s="114">
        <v>24</v>
      </c>
      <c r="M73" s="114">
        <v>24</v>
      </c>
      <c r="N73" s="114">
        <v>430</v>
      </c>
      <c r="O73" s="68" t="s">
        <v>38</v>
      </c>
      <c r="P73" s="68" t="s">
        <v>39</v>
      </c>
      <c r="Q73" s="70" t="s">
        <v>48</v>
      </c>
      <c r="R73" s="64">
        <v>15</v>
      </c>
      <c r="S73" s="65"/>
    </row>
    <row r="74" spans="1:19" s="15" customFormat="1" ht="48">
      <c r="A74" s="103" t="s">
        <v>88</v>
      </c>
      <c r="B74" s="114">
        <v>26</v>
      </c>
      <c r="C74" s="117">
        <v>8</v>
      </c>
      <c r="D74" s="114">
        <v>4.7</v>
      </c>
      <c r="E74" s="117"/>
      <c r="F74" s="117">
        <v>4.7</v>
      </c>
      <c r="G74" s="117"/>
      <c r="H74" s="114" t="s">
        <v>97</v>
      </c>
      <c r="I74" s="114">
        <v>56</v>
      </c>
      <c r="J74" s="114">
        <v>0.85</v>
      </c>
      <c r="K74" s="117" t="s">
        <v>96</v>
      </c>
      <c r="L74" s="114">
        <v>22</v>
      </c>
      <c r="M74" s="114">
        <v>24</v>
      </c>
      <c r="N74" s="114">
        <v>360</v>
      </c>
      <c r="O74" s="68" t="s">
        <v>38</v>
      </c>
      <c r="P74" s="68" t="s">
        <v>39</v>
      </c>
      <c r="Q74" s="70" t="s">
        <v>48</v>
      </c>
      <c r="R74" s="64">
        <v>10</v>
      </c>
      <c r="S74" s="65"/>
    </row>
    <row r="75" spans="1:19" s="15" customFormat="1" ht="48">
      <c r="A75" s="103" t="s">
        <v>88</v>
      </c>
      <c r="B75" s="114">
        <v>30</v>
      </c>
      <c r="C75" s="117">
        <v>7</v>
      </c>
      <c r="D75" s="118">
        <v>2.2</v>
      </c>
      <c r="E75" s="103"/>
      <c r="F75" s="117">
        <v>2.2</v>
      </c>
      <c r="G75" s="117"/>
      <c r="H75" s="114" t="s">
        <v>98</v>
      </c>
      <c r="I75" s="114">
        <v>90</v>
      </c>
      <c r="J75" s="114">
        <v>0.75</v>
      </c>
      <c r="K75" s="117">
        <v>1</v>
      </c>
      <c r="L75" s="114">
        <v>27</v>
      </c>
      <c r="M75" s="114">
        <v>32</v>
      </c>
      <c r="N75" s="114">
        <v>330</v>
      </c>
      <c r="O75" s="68" t="s">
        <v>38</v>
      </c>
      <c r="P75" s="68" t="s">
        <v>39</v>
      </c>
      <c r="Q75" s="70" t="s">
        <v>48</v>
      </c>
      <c r="R75" s="64">
        <v>10</v>
      </c>
      <c r="S75" s="65"/>
    </row>
    <row r="76" spans="1:19" s="15" customFormat="1" ht="48">
      <c r="A76" s="123" t="s">
        <v>88</v>
      </c>
      <c r="B76" s="119">
        <v>30</v>
      </c>
      <c r="C76" s="120">
        <v>37</v>
      </c>
      <c r="D76" s="119">
        <v>0.8</v>
      </c>
      <c r="E76" s="120"/>
      <c r="F76" s="124">
        <v>0.8</v>
      </c>
      <c r="G76" s="120"/>
      <c r="H76" s="125" t="s">
        <v>99</v>
      </c>
      <c r="I76" s="121">
        <v>90</v>
      </c>
      <c r="J76" s="119">
        <v>0.7</v>
      </c>
      <c r="K76" s="120">
        <v>2</v>
      </c>
      <c r="L76" s="119">
        <v>25</v>
      </c>
      <c r="M76" s="121">
        <v>28</v>
      </c>
      <c r="N76" s="122">
        <v>260</v>
      </c>
      <c r="O76" s="126" t="s">
        <v>38</v>
      </c>
      <c r="P76" s="126" t="s">
        <v>39</v>
      </c>
      <c r="Q76" s="94" t="s">
        <v>48</v>
      </c>
      <c r="R76" s="127">
        <v>25</v>
      </c>
      <c r="S76" s="128"/>
    </row>
    <row r="77" spans="1:19" s="15" customFormat="1" ht="48">
      <c r="A77" s="103" t="s">
        <v>88</v>
      </c>
      <c r="B77" s="114">
        <v>32</v>
      </c>
      <c r="C77" s="117">
        <v>9</v>
      </c>
      <c r="D77" s="114">
        <v>1</v>
      </c>
      <c r="E77" s="117"/>
      <c r="F77" s="117">
        <v>1</v>
      </c>
      <c r="G77" s="117"/>
      <c r="H77" s="114" t="s">
        <v>100</v>
      </c>
      <c r="I77" s="114">
        <v>62</v>
      </c>
      <c r="J77" s="114">
        <v>0.75</v>
      </c>
      <c r="K77" s="117" t="s">
        <v>96</v>
      </c>
      <c r="L77" s="114">
        <v>24</v>
      </c>
      <c r="M77" s="114">
        <v>28</v>
      </c>
      <c r="N77" s="114">
        <v>380</v>
      </c>
      <c r="O77" s="133" t="s">
        <v>38</v>
      </c>
      <c r="P77" s="133" t="s">
        <v>39</v>
      </c>
      <c r="Q77" s="104" t="s">
        <v>48</v>
      </c>
      <c r="R77" s="134">
        <v>25</v>
      </c>
      <c r="S77" s="135"/>
    </row>
    <row r="78" spans="1:19" s="15" customFormat="1" ht="48">
      <c r="A78" s="103" t="s">
        <v>88</v>
      </c>
      <c r="B78" s="114">
        <v>32</v>
      </c>
      <c r="C78" s="117">
        <v>10</v>
      </c>
      <c r="D78" s="114">
        <v>2.2</v>
      </c>
      <c r="E78" s="117"/>
      <c r="F78" s="117">
        <v>2.2</v>
      </c>
      <c r="G78" s="117"/>
      <c r="H78" s="114" t="s">
        <v>101</v>
      </c>
      <c r="I78" s="114">
        <v>75</v>
      </c>
      <c r="J78" s="114">
        <v>0.7</v>
      </c>
      <c r="K78" s="117" t="s">
        <v>51</v>
      </c>
      <c r="L78" s="114">
        <v>26</v>
      </c>
      <c r="M78" s="114">
        <v>28</v>
      </c>
      <c r="N78" s="114">
        <v>260</v>
      </c>
      <c r="O78" s="133" t="s">
        <v>38</v>
      </c>
      <c r="P78" s="133" t="s">
        <v>39</v>
      </c>
      <c r="Q78" s="104" t="s">
        <v>48</v>
      </c>
      <c r="R78" s="134">
        <v>20</v>
      </c>
      <c r="S78" s="135"/>
    </row>
    <row r="79" spans="1:19" s="15" customFormat="1" ht="48">
      <c r="A79" s="103" t="s">
        <v>88</v>
      </c>
      <c r="B79" s="114">
        <v>34</v>
      </c>
      <c r="C79" s="117">
        <v>45</v>
      </c>
      <c r="D79" s="114">
        <v>1.3</v>
      </c>
      <c r="E79" s="117"/>
      <c r="F79" s="117">
        <v>0.3</v>
      </c>
      <c r="G79" s="117"/>
      <c r="H79" s="114" t="s">
        <v>70</v>
      </c>
      <c r="I79" s="114">
        <v>85</v>
      </c>
      <c r="J79" s="114">
        <v>0.65</v>
      </c>
      <c r="K79" s="117" t="s">
        <v>51</v>
      </c>
      <c r="L79" s="114">
        <v>27</v>
      </c>
      <c r="M79" s="114">
        <v>32</v>
      </c>
      <c r="N79" s="114">
        <v>390</v>
      </c>
      <c r="O79" s="133" t="s">
        <v>38</v>
      </c>
      <c r="P79" s="133" t="s">
        <v>39</v>
      </c>
      <c r="Q79" s="104" t="s">
        <v>48</v>
      </c>
      <c r="R79" s="134">
        <v>15</v>
      </c>
      <c r="S79" s="135"/>
    </row>
    <row r="80" spans="1:19" s="15" customFormat="1" ht="48">
      <c r="A80" s="103" t="s">
        <v>88</v>
      </c>
      <c r="B80" s="114">
        <v>37</v>
      </c>
      <c r="C80" s="117">
        <v>48</v>
      </c>
      <c r="D80" s="114">
        <v>3.2</v>
      </c>
      <c r="E80" s="117"/>
      <c r="F80" s="117">
        <v>3.2</v>
      </c>
      <c r="G80" s="117"/>
      <c r="H80" s="114" t="s">
        <v>102</v>
      </c>
      <c r="I80" s="114">
        <v>95</v>
      </c>
      <c r="J80" s="114">
        <v>0.5</v>
      </c>
      <c r="K80" s="117">
        <v>2</v>
      </c>
      <c r="L80" s="114">
        <v>24</v>
      </c>
      <c r="M80" s="114">
        <v>34</v>
      </c>
      <c r="N80" s="114">
        <v>170</v>
      </c>
      <c r="O80" s="133" t="s">
        <v>38</v>
      </c>
      <c r="P80" s="133" t="s">
        <v>39</v>
      </c>
      <c r="Q80" s="104" t="s">
        <v>48</v>
      </c>
      <c r="R80" s="134">
        <v>15</v>
      </c>
      <c r="S80" s="135"/>
    </row>
    <row r="81" spans="1:19" s="15" customFormat="1" ht="48">
      <c r="A81" s="103" t="s">
        <v>88</v>
      </c>
      <c r="B81" s="114">
        <v>37</v>
      </c>
      <c r="C81" s="117">
        <v>55</v>
      </c>
      <c r="D81" s="114">
        <v>1.7</v>
      </c>
      <c r="E81" s="117"/>
      <c r="F81" s="117">
        <v>1.7</v>
      </c>
      <c r="G81" s="117"/>
      <c r="H81" s="114" t="s">
        <v>103</v>
      </c>
      <c r="I81" s="114">
        <v>70</v>
      </c>
      <c r="J81" s="114">
        <v>0.8</v>
      </c>
      <c r="K81" s="117">
        <v>1</v>
      </c>
      <c r="L81" s="114">
        <v>26</v>
      </c>
      <c r="M81" s="114">
        <v>30</v>
      </c>
      <c r="N81" s="114">
        <v>270</v>
      </c>
      <c r="O81" s="133" t="s">
        <v>38</v>
      </c>
      <c r="P81" s="133" t="s">
        <v>39</v>
      </c>
      <c r="Q81" s="104" t="s">
        <v>48</v>
      </c>
      <c r="R81" s="134">
        <v>15</v>
      </c>
      <c r="S81" s="135"/>
    </row>
    <row r="82" spans="1:20" s="14" customFormat="1" ht="15.75" thickBot="1">
      <c r="A82" s="129" t="s">
        <v>28</v>
      </c>
      <c r="B82" s="130"/>
      <c r="C82" s="130"/>
      <c r="D82" s="131">
        <f>SUM(D67:D81)</f>
        <v>73.10000000000001</v>
      </c>
      <c r="E82" s="131"/>
      <c r="F82" s="131">
        <f>SUM(F67:F81)</f>
        <v>36.400000000000006</v>
      </c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>
        <f>SUM(R67:R81)</f>
        <v>245</v>
      </c>
      <c r="S82" s="132">
        <f>R82/8*F82</f>
        <v>1114.7500000000002</v>
      </c>
      <c r="T82" s="58">
        <f>R82/8*F82</f>
        <v>1114.7500000000002</v>
      </c>
    </row>
    <row r="83" spans="1:20" s="14" customFormat="1" ht="24.75" customHeight="1" thickBot="1">
      <c r="A83" s="53" t="s">
        <v>30</v>
      </c>
      <c r="B83" s="54"/>
      <c r="C83" s="54"/>
      <c r="D83" s="55">
        <f>D82+D66+D54+D45+D37+D27</f>
        <v>522.7</v>
      </c>
      <c r="E83" s="55"/>
      <c r="F83" s="55">
        <f>F82+F66+F54+F45+F37+F27</f>
        <v>198.4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>
        <f>R82+R66+R54+R45+R37+R27</f>
        <v>1251</v>
      </c>
      <c r="S83" s="56"/>
      <c r="T83" s="56">
        <f>T82+T66+T54+T45+T37+T27</f>
        <v>5250.931746031745</v>
      </c>
    </row>
    <row r="84" spans="1:20" ht="24.75" customHeight="1">
      <c r="A84" s="13"/>
      <c r="B84" s="29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1"/>
      <c r="T84" s="59"/>
    </row>
    <row r="85" spans="1:19" ht="24.75" customHeight="1">
      <c r="A85" s="13"/>
      <c r="B85" s="32" t="s">
        <v>34</v>
      </c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1"/>
    </row>
    <row r="86" spans="1:19" ht="24.75" customHeight="1">
      <c r="A86" s="13"/>
      <c r="B86" s="29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1"/>
    </row>
    <row r="87" spans="1:19" ht="24.75" customHeight="1">
      <c r="A87" s="13"/>
      <c r="B87" s="29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1"/>
    </row>
    <row r="131" spans="1:19" s="12" customFormat="1" ht="15">
      <c r="A131" s="33"/>
      <c r="B131" s="33"/>
      <c r="C131" s="33"/>
      <c r="D131" s="33"/>
      <c r="E131" s="33"/>
      <c r="F131" s="33"/>
      <c r="G131" s="33"/>
      <c r="H131" s="34"/>
      <c r="I131" s="33"/>
      <c r="J131" s="33"/>
      <c r="K131" s="33"/>
      <c r="L131" s="33"/>
      <c r="M131" s="33"/>
      <c r="N131" s="33"/>
      <c r="O131" s="33"/>
      <c r="P131" s="33"/>
      <c r="Q131" s="34"/>
      <c r="R131" s="33"/>
      <c r="S131" s="33"/>
    </row>
    <row r="132" ht="15" customHeight="1"/>
    <row r="133" ht="15.75" customHeight="1"/>
    <row r="134" ht="15.75" customHeight="1"/>
  </sheetData>
  <sheetProtection/>
  <mergeCells count="22">
    <mergeCell ref="Q2:S2"/>
    <mergeCell ref="Q1:S1"/>
    <mergeCell ref="N4:Q4"/>
    <mergeCell ref="H15:N15"/>
    <mergeCell ref="F15:G15"/>
    <mergeCell ref="O15:O16"/>
    <mergeCell ref="Q15:Q16"/>
    <mergeCell ref="A12:S12"/>
    <mergeCell ref="C15:C16"/>
    <mergeCell ref="D15:D16"/>
    <mergeCell ref="S15:S16"/>
    <mergeCell ref="B15:B16"/>
    <mergeCell ref="R15:R16"/>
    <mergeCell ref="A15:A16"/>
    <mergeCell ref="E15:E16"/>
    <mergeCell ref="P15:P16"/>
    <mergeCell ref="A13:R13"/>
    <mergeCell ref="A7:C7"/>
    <mergeCell ref="A4:F4"/>
    <mergeCell ref="A11:S11"/>
    <mergeCell ref="A6:F6"/>
    <mergeCell ref="D7:E7"/>
  </mergeCells>
  <printOptions/>
  <pageMargins left="0" right="0" top="0.15748031496062992" bottom="0.15748031496062992" header="0" footer="0"/>
  <pageSetup horizontalDpi="180" verticalDpi="180" orientation="landscape" paperSize="9" scale="9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2019-08-13T06:24:29Z</dcterms:modified>
  <cp:category/>
  <cp:version/>
  <cp:contentType/>
  <cp:contentStatus/>
</cp:coreProperties>
</file>