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330" activeTab="4"/>
  </bookViews>
  <sheets>
    <sheet name="дод 6" sheetId="4" r:id="rId1"/>
    <sheet name="дод 7" sheetId="2" r:id="rId2"/>
    <sheet name="Лист1" sheetId="5" r:id="rId3"/>
    <sheet name="СОЗ липень 2019" sheetId="6" r:id="rId4"/>
    <sheet name="Перелік СРС 2019" sheetId="7" r:id="rId5"/>
    <sheet name="зведена СРС 2019" sheetId="8" r:id="rId6"/>
  </sheets>
  <calcPr calcId="162913"/>
</workbook>
</file>

<file path=xl/calcChain.xml><?xml version="1.0" encoding="utf-8"?>
<calcChain xmlns="http://schemas.openxmlformats.org/spreadsheetml/2006/main">
  <c r="N36" i="8"/>
  <c r="F36" i="7"/>
  <c r="O36" i="8" l="1"/>
  <c r="E36"/>
  <c r="O30"/>
  <c r="N30"/>
  <c r="N38" s="1"/>
  <c r="E30"/>
  <c r="E38" l="1"/>
  <c r="O38"/>
  <c r="F41" i="7"/>
  <c r="F42" l="1"/>
  <c r="F51" i="6"/>
  <c r="F80"/>
  <c r="F81" l="1"/>
  <c r="E51" i="4"/>
  <c r="F214" i="5"/>
  <c r="F130"/>
  <c r="N51" i="4"/>
  <c r="O51"/>
  <c r="O40"/>
  <c r="N40"/>
  <c r="E40"/>
  <c r="B64" i="2"/>
  <c r="AE63"/>
  <c r="AD63"/>
  <c r="R63" s="1"/>
  <c r="AC63"/>
  <c r="AB63"/>
  <c r="N63" s="1"/>
  <c r="AA63"/>
  <c r="L63" s="1"/>
  <c r="Z63"/>
  <c r="J63" s="1"/>
  <c r="Y63"/>
  <c r="T63"/>
  <c r="P63"/>
  <c r="H63"/>
  <c r="AE62"/>
  <c r="AD62"/>
  <c r="R62" s="1"/>
  <c r="AC62"/>
  <c r="P62" s="1"/>
  <c r="AB62"/>
  <c r="N62" s="1"/>
  <c r="AA62"/>
  <c r="Z62"/>
  <c r="J62" s="1"/>
  <c r="Y62"/>
  <c r="T62"/>
  <c r="L62"/>
  <c r="AE61"/>
  <c r="T61" s="1"/>
  <c r="AD61"/>
  <c r="R61" s="1"/>
  <c r="AC61"/>
  <c r="P61" s="1"/>
  <c r="AB61"/>
  <c r="N61" s="1"/>
  <c r="AA61"/>
  <c r="L61" s="1"/>
  <c r="M61" s="1"/>
  <c r="Z61"/>
  <c r="J61" s="1"/>
  <c r="Y61"/>
  <c r="X61" s="1"/>
  <c r="K61" s="1"/>
  <c r="AE60"/>
  <c r="T60" s="1"/>
  <c r="AD60"/>
  <c r="AC60"/>
  <c r="P60" s="1"/>
  <c r="AB60"/>
  <c r="N60" s="1"/>
  <c r="AA60"/>
  <c r="L60" s="1"/>
  <c r="Z60"/>
  <c r="J60" s="1"/>
  <c r="Y60"/>
  <c r="X60" s="1"/>
  <c r="R60"/>
  <c r="AE59"/>
  <c r="T59" s="1"/>
  <c r="U59" s="1"/>
  <c r="AD59"/>
  <c r="R59" s="1"/>
  <c r="AC59"/>
  <c r="P59" s="1"/>
  <c r="AB59"/>
  <c r="N59" s="1"/>
  <c r="AA59"/>
  <c r="Z59"/>
  <c r="J59" s="1"/>
  <c r="Y59"/>
  <c r="X59" s="1"/>
  <c r="K59" s="1"/>
  <c r="L59"/>
  <c r="AE58"/>
  <c r="T58" s="1"/>
  <c r="AD58"/>
  <c r="AC58"/>
  <c r="P58" s="1"/>
  <c r="AB58"/>
  <c r="N58" s="1"/>
  <c r="AA58"/>
  <c r="Z58"/>
  <c r="J58" s="1"/>
  <c r="Y58"/>
  <c r="R58"/>
  <c r="L58"/>
  <c r="AE57"/>
  <c r="AD57"/>
  <c r="R57" s="1"/>
  <c r="AC57"/>
  <c r="P57" s="1"/>
  <c r="AB57"/>
  <c r="N57"/>
  <c r="AA57"/>
  <c r="Z57"/>
  <c r="J57" s="1"/>
  <c r="Y57"/>
  <c r="T57"/>
  <c r="L57"/>
  <c r="H57"/>
  <c r="AE56"/>
  <c r="T56" s="1"/>
  <c r="AD56"/>
  <c r="R56" s="1"/>
  <c r="AC56"/>
  <c r="P56" s="1"/>
  <c r="AB56"/>
  <c r="AA56"/>
  <c r="L56" s="1"/>
  <c r="Z56"/>
  <c r="J56" s="1"/>
  <c r="Y56"/>
  <c r="N56"/>
  <c r="AE55"/>
  <c r="AD55"/>
  <c r="R55" s="1"/>
  <c r="AC55"/>
  <c r="P55" s="1"/>
  <c r="AB55"/>
  <c r="N55"/>
  <c r="AA55"/>
  <c r="Z55"/>
  <c r="J55" s="1"/>
  <c r="Y55"/>
  <c r="H55" s="1"/>
  <c r="T55"/>
  <c r="L55"/>
  <c r="AE54"/>
  <c r="T54" s="1"/>
  <c r="AD54"/>
  <c r="R54" s="1"/>
  <c r="AC54"/>
  <c r="P54" s="1"/>
  <c r="AB54"/>
  <c r="AA54"/>
  <c r="L54" s="1"/>
  <c r="Z54"/>
  <c r="Y54"/>
  <c r="N54"/>
  <c r="J54"/>
  <c r="AE53"/>
  <c r="AD53"/>
  <c r="R53" s="1"/>
  <c r="AC53"/>
  <c r="P53" s="1"/>
  <c r="AB53"/>
  <c r="N53" s="1"/>
  <c r="AA53"/>
  <c r="Z53"/>
  <c r="J53" s="1"/>
  <c r="Y53"/>
  <c r="T53"/>
  <c r="L53"/>
  <c r="AE52"/>
  <c r="T52" s="1"/>
  <c r="AD52"/>
  <c r="AC52"/>
  <c r="P52" s="1"/>
  <c r="AB52"/>
  <c r="N52" s="1"/>
  <c r="AA52"/>
  <c r="L52" s="1"/>
  <c r="Z52"/>
  <c r="Y52"/>
  <c r="H52" s="1"/>
  <c r="I52" s="1"/>
  <c r="R52"/>
  <c r="J52"/>
  <c r="AE51"/>
  <c r="AD51"/>
  <c r="R51" s="1"/>
  <c r="AC51"/>
  <c r="P51" s="1"/>
  <c r="AB51"/>
  <c r="N51" s="1"/>
  <c r="AA51"/>
  <c r="Z51"/>
  <c r="J51" s="1"/>
  <c r="Y51"/>
  <c r="T51"/>
  <c r="L51"/>
  <c r="AE50"/>
  <c r="T50" s="1"/>
  <c r="AD50"/>
  <c r="AC50"/>
  <c r="P50" s="1"/>
  <c r="AB50"/>
  <c r="AA50"/>
  <c r="L50" s="1"/>
  <c r="Z50"/>
  <c r="Y50"/>
  <c r="X50" s="1"/>
  <c r="K50" s="1"/>
  <c r="R50"/>
  <c r="N50"/>
  <c r="J50"/>
  <c r="AE49"/>
  <c r="T49" s="1"/>
  <c r="U49" s="1"/>
  <c r="AD49"/>
  <c r="AC49"/>
  <c r="P49" s="1"/>
  <c r="Q49" s="1"/>
  <c r="AB49"/>
  <c r="N49" s="1"/>
  <c r="AA49"/>
  <c r="L49" s="1"/>
  <c r="Z49"/>
  <c r="J49" s="1"/>
  <c r="Y49"/>
  <c r="X49" s="1"/>
  <c r="R49"/>
  <c r="AE48"/>
  <c r="T48" s="1"/>
  <c r="AD48"/>
  <c r="R48" s="1"/>
  <c r="AC48"/>
  <c r="P48" s="1"/>
  <c r="AB48"/>
  <c r="N48" s="1"/>
  <c r="AA48"/>
  <c r="Z48"/>
  <c r="J48" s="1"/>
  <c r="Y48"/>
  <c r="L48"/>
  <c r="AE47"/>
  <c r="AD47"/>
  <c r="R47" s="1"/>
  <c r="AC47"/>
  <c r="P47" s="1"/>
  <c r="AB47"/>
  <c r="N47" s="1"/>
  <c r="AA47"/>
  <c r="Z47"/>
  <c r="Y47"/>
  <c r="T47"/>
  <c r="L47"/>
  <c r="J47"/>
  <c r="H47"/>
  <c r="AE46"/>
  <c r="T46" s="1"/>
  <c r="AD46"/>
  <c r="R46" s="1"/>
  <c r="AC46"/>
  <c r="AB46"/>
  <c r="N46" s="1"/>
  <c r="AA46"/>
  <c r="L46" s="1"/>
  <c r="Z46"/>
  <c r="J46" s="1"/>
  <c r="Y46"/>
  <c r="H46" s="1"/>
  <c r="P46"/>
  <c r="AE45"/>
  <c r="T45" s="1"/>
  <c r="AD45"/>
  <c r="R45" s="1"/>
  <c r="AC45"/>
  <c r="AB45"/>
  <c r="N45" s="1"/>
  <c r="AA45"/>
  <c r="L45" s="1"/>
  <c r="Z45"/>
  <c r="J45" s="1"/>
  <c r="Y45"/>
  <c r="P45"/>
  <c r="H45"/>
  <c r="AE44"/>
  <c r="AD44"/>
  <c r="R44" s="1"/>
  <c r="AC44"/>
  <c r="AB44"/>
  <c r="N44" s="1"/>
  <c r="AA44"/>
  <c r="L44" s="1"/>
  <c r="Z44"/>
  <c r="J44" s="1"/>
  <c r="Y44"/>
  <c r="T44"/>
  <c r="P44"/>
  <c r="AE43"/>
  <c r="T43" s="1"/>
  <c r="AD43"/>
  <c r="R43" s="1"/>
  <c r="AC43"/>
  <c r="AB43"/>
  <c r="N43" s="1"/>
  <c r="AA43"/>
  <c r="L43" s="1"/>
  <c r="Z43"/>
  <c r="Y43"/>
  <c r="P43"/>
  <c r="J43"/>
  <c r="AE42"/>
  <c r="T42" s="1"/>
  <c r="AD42"/>
  <c r="R42" s="1"/>
  <c r="AC42"/>
  <c r="AB42"/>
  <c r="N42" s="1"/>
  <c r="AA42"/>
  <c r="L42" s="1"/>
  <c r="Z42"/>
  <c r="J42" s="1"/>
  <c r="Y42"/>
  <c r="X42" s="1"/>
  <c r="P42"/>
  <c r="AE41"/>
  <c r="AD41"/>
  <c r="R41" s="1"/>
  <c r="AC41"/>
  <c r="AB41"/>
  <c r="N41" s="1"/>
  <c r="AA41"/>
  <c r="L41" s="1"/>
  <c r="Z41"/>
  <c r="J41" s="1"/>
  <c r="Y41"/>
  <c r="T41"/>
  <c r="P41"/>
  <c r="AE40"/>
  <c r="AD40"/>
  <c r="R40" s="1"/>
  <c r="AC40"/>
  <c r="P40" s="1"/>
  <c r="AB40"/>
  <c r="N40" s="1"/>
  <c r="AA40"/>
  <c r="Z40"/>
  <c r="J40" s="1"/>
  <c r="Y40"/>
  <c r="T40"/>
  <c r="L40"/>
  <c r="AE39"/>
  <c r="T39" s="1"/>
  <c r="AD39"/>
  <c r="AC39"/>
  <c r="P39" s="1"/>
  <c r="AB39"/>
  <c r="AA39"/>
  <c r="L39" s="1"/>
  <c r="Z39"/>
  <c r="Y39"/>
  <c r="X39" s="1"/>
  <c r="K39" s="1"/>
  <c r="R39"/>
  <c r="N39"/>
  <c r="J39"/>
  <c r="AE38"/>
  <c r="AD38"/>
  <c r="R38" s="1"/>
  <c r="AC38"/>
  <c r="P38" s="1"/>
  <c r="AB38"/>
  <c r="N38"/>
  <c r="AA38"/>
  <c r="Z38"/>
  <c r="J38" s="1"/>
  <c r="Y38"/>
  <c r="T38"/>
  <c r="L38"/>
  <c r="H38"/>
  <c r="AE37"/>
  <c r="AD37"/>
  <c r="R37" s="1"/>
  <c r="AC37"/>
  <c r="AB37"/>
  <c r="N37" s="1"/>
  <c r="AA37"/>
  <c r="L37" s="1"/>
  <c r="Z37"/>
  <c r="J37" s="1"/>
  <c r="Y37"/>
  <c r="T37"/>
  <c r="P37"/>
  <c r="AE36"/>
  <c r="AD36"/>
  <c r="R36" s="1"/>
  <c r="AC36"/>
  <c r="P36" s="1"/>
  <c r="AB36"/>
  <c r="N36" s="1"/>
  <c r="AA36"/>
  <c r="Z36"/>
  <c r="J36" s="1"/>
  <c r="Y36"/>
  <c r="T36"/>
  <c r="L36"/>
  <c r="AE35"/>
  <c r="T35" s="1"/>
  <c r="AD35"/>
  <c r="AC35"/>
  <c r="P35" s="1"/>
  <c r="AB35"/>
  <c r="AA35"/>
  <c r="L35" s="1"/>
  <c r="Z35"/>
  <c r="Y35"/>
  <c r="X35" s="1"/>
  <c r="K35" s="1"/>
  <c r="R35"/>
  <c r="N35"/>
  <c r="J35"/>
  <c r="AE34"/>
  <c r="AD34"/>
  <c r="R34" s="1"/>
  <c r="AC34"/>
  <c r="P34" s="1"/>
  <c r="AB34"/>
  <c r="N34"/>
  <c r="AA34"/>
  <c r="Z34"/>
  <c r="J34" s="1"/>
  <c r="Y34"/>
  <c r="T34"/>
  <c r="L34"/>
  <c r="H34"/>
  <c r="AE33"/>
  <c r="AD33"/>
  <c r="R33" s="1"/>
  <c r="AC33"/>
  <c r="AB33"/>
  <c r="N33" s="1"/>
  <c r="AA33"/>
  <c r="L33" s="1"/>
  <c r="Z33"/>
  <c r="J33" s="1"/>
  <c r="Y33"/>
  <c r="T33"/>
  <c r="P33"/>
  <c r="AE32"/>
  <c r="AD32"/>
  <c r="R32" s="1"/>
  <c r="AC32"/>
  <c r="P32" s="1"/>
  <c r="AB32"/>
  <c r="N32" s="1"/>
  <c r="AA32"/>
  <c r="Z32"/>
  <c r="J32" s="1"/>
  <c r="Y32"/>
  <c r="T32"/>
  <c r="L32"/>
  <c r="AE31"/>
  <c r="T31" s="1"/>
  <c r="AD31"/>
  <c r="AC31"/>
  <c r="P31" s="1"/>
  <c r="AB31"/>
  <c r="AA31"/>
  <c r="L31" s="1"/>
  <c r="Z31"/>
  <c r="Y31"/>
  <c r="X31" s="1"/>
  <c r="K31" s="1"/>
  <c r="R31"/>
  <c r="N31"/>
  <c r="J31"/>
  <c r="AE30"/>
  <c r="T30" s="1"/>
  <c r="U30" s="1"/>
  <c r="AD30"/>
  <c r="AC30"/>
  <c r="AB30"/>
  <c r="AA30"/>
  <c r="Z30"/>
  <c r="Y30"/>
  <c r="S30"/>
  <c r="Q30"/>
  <c r="O30"/>
  <c r="M30"/>
  <c r="K30"/>
  <c r="I30"/>
  <c r="AE29"/>
  <c r="T29" s="1"/>
  <c r="U29" s="1"/>
  <c r="AD29"/>
  <c r="AC29"/>
  <c r="AB29"/>
  <c r="AA29"/>
  <c r="Z29"/>
  <c r="Y29"/>
  <c r="S29"/>
  <c r="Q29"/>
  <c r="O29"/>
  <c r="V29" s="1"/>
  <c r="M29"/>
  <c r="K29"/>
  <c r="I29"/>
  <c r="AE28"/>
  <c r="T28" s="1"/>
  <c r="U28" s="1"/>
  <c r="AD28"/>
  <c r="AC28"/>
  <c r="AB28"/>
  <c r="AA28"/>
  <c r="Z28"/>
  <c r="Y28"/>
  <c r="S28"/>
  <c r="Q28"/>
  <c r="O28"/>
  <c r="M28"/>
  <c r="K28"/>
  <c r="I28"/>
  <c r="AE27"/>
  <c r="T27" s="1"/>
  <c r="U27" s="1"/>
  <c r="AD27"/>
  <c r="AC27"/>
  <c r="AB27"/>
  <c r="AA27"/>
  <c r="Z27"/>
  <c r="Y27"/>
  <c r="S27"/>
  <c r="Q27"/>
  <c r="O27"/>
  <c r="M27"/>
  <c r="K27"/>
  <c r="I27"/>
  <c r="AE26"/>
  <c r="T26" s="1"/>
  <c r="U26" s="1"/>
  <c r="AD26"/>
  <c r="AC26"/>
  <c r="AB26"/>
  <c r="AA26"/>
  <c r="Z26"/>
  <c r="Y26"/>
  <c r="S26"/>
  <c r="Q26"/>
  <c r="O26"/>
  <c r="V26" s="1"/>
  <c r="M26"/>
  <c r="K26"/>
  <c r="I26"/>
  <c r="AE25"/>
  <c r="T25" s="1"/>
  <c r="U25" s="1"/>
  <c r="AD25"/>
  <c r="AC25"/>
  <c r="AB25"/>
  <c r="AA25"/>
  <c r="Z25"/>
  <c r="Y25"/>
  <c r="S25"/>
  <c r="Q25"/>
  <c r="O25"/>
  <c r="V25" s="1"/>
  <c r="M25"/>
  <c r="K25"/>
  <c r="I25"/>
  <c r="AE24"/>
  <c r="T24" s="1"/>
  <c r="U24" s="1"/>
  <c r="AD24"/>
  <c r="AC24"/>
  <c r="AB24"/>
  <c r="AA24"/>
  <c r="Z24"/>
  <c r="Y24"/>
  <c r="Q24"/>
  <c r="M24"/>
  <c r="I24"/>
  <c r="AE23"/>
  <c r="T23" s="1"/>
  <c r="U23" s="1"/>
  <c r="AD23"/>
  <c r="AC23"/>
  <c r="AB23"/>
  <c r="AA23"/>
  <c r="Z23"/>
  <c r="Y23"/>
  <c r="S23"/>
  <c r="Q23"/>
  <c r="O23"/>
  <c r="V23" s="1"/>
  <c r="M23"/>
  <c r="K23"/>
  <c r="I23"/>
  <c r="AE22"/>
  <c r="T22" s="1"/>
  <c r="U22" s="1"/>
  <c r="AD22"/>
  <c r="AC22"/>
  <c r="AB22"/>
  <c r="AA22"/>
  <c r="Z22"/>
  <c r="Y22"/>
  <c r="Q22"/>
  <c r="M22"/>
  <c r="I22"/>
  <c r="AE21"/>
  <c r="T21" s="1"/>
  <c r="U21" s="1"/>
  <c r="AD21"/>
  <c r="AC21"/>
  <c r="AB21"/>
  <c r="AA21"/>
  <c r="Z21"/>
  <c r="Y21"/>
  <c r="S21"/>
  <c r="Q21"/>
  <c r="O21"/>
  <c r="M21"/>
  <c r="K21"/>
  <c r="I21"/>
  <c r="AE20"/>
  <c r="T20" s="1"/>
  <c r="U20" s="1"/>
  <c r="AD20"/>
  <c r="AC20"/>
  <c r="AB20"/>
  <c r="AA20"/>
  <c r="Z20"/>
  <c r="Y20"/>
  <c r="AE19"/>
  <c r="T19" s="1"/>
  <c r="U19" s="1"/>
  <c r="AD19"/>
  <c r="AC19"/>
  <c r="AB19"/>
  <c r="AA19"/>
  <c r="Z19"/>
  <c r="Y19"/>
  <c r="S19"/>
  <c r="O19"/>
  <c r="V19" s="1"/>
  <c r="K19"/>
  <c r="AE18"/>
  <c r="T18" s="1"/>
  <c r="U18" s="1"/>
  <c r="AD18"/>
  <c r="AC18"/>
  <c r="AB18"/>
  <c r="AA18"/>
  <c r="Z18"/>
  <c r="Y18"/>
  <c r="AE17"/>
  <c r="T17" s="1"/>
  <c r="U17" s="1"/>
  <c r="AD17"/>
  <c r="AC17"/>
  <c r="AB17"/>
  <c r="AA17"/>
  <c r="Z17"/>
  <c r="Y17"/>
  <c r="S17"/>
  <c r="Q17"/>
  <c r="O17"/>
  <c r="V17" s="1"/>
  <c r="M17"/>
  <c r="K17"/>
  <c r="I17"/>
  <c r="AE16"/>
  <c r="T16" s="1"/>
  <c r="U16" s="1"/>
  <c r="AD16"/>
  <c r="AC16"/>
  <c r="AB16"/>
  <c r="AA16"/>
  <c r="Z16"/>
  <c r="Y16"/>
  <c r="AE15"/>
  <c r="T15" s="1"/>
  <c r="U15" s="1"/>
  <c r="AD15"/>
  <c r="AC15"/>
  <c r="AB15"/>
  <c r="AA15"/>
  <c r="Z15"/>
  <c r="Y15"/>
  <c r="S15"/>
  <c r="O15"/>
  <c r="V15" s="1"/>
  <c r="K15"/>
  <c r="AE14"/>
  <c r="T14" s="1"/>
  <c r="U14" s="1"/>
  <c r="AD14"/>
  <c r="AC14"/>
  <c r="AB14"/>
  <c r="AA14"/>
  <c r="Z14"/>
  <c r="Y14"/>
  <c r="AE13"/>
  <c r="T13" s="1"/>
  <c r="U13" s="1"/>
  <c r="AD13"/>
  <c r="AC13"/>
  <c r="AB13"/>
  <c r="AA13"/>
  <c r="Z13"/>
  <c r="Y13"/>
  <c r="S13"/>
  <c r="Q13"/>
  <c r="O13"/>
  <c r="V13" s="1"/>
  <c r="M13"/>
  <c r="K13"/>
  <c r="I13"/>
  <c r="AE12"/>
  <c r="T12" s="1"/>
  <c r="U12" s="1"/>
  <c r="AD12"/>
  <c r="AC12"/>
  <c r="AB12"/>
  <c r="AA12"/>
  <c r="Z12"/>
  <c r="Y12"/>
  <c r="AE11"/>
  <c r="T11" s="1"/>
  <c r="U11" s="1"/>
  <c r="AD11"/>
  <c r="AC11"/>
  <c r="AB11"/>
  <c r="AA11"/>
  <c r="Z11"/>
  <c r="Y11"/>
  <c r="O11"/>
  <c r="V11" s="1"/>
  <c r="K11"/>
  <c r="AE10"/>
  <c r="T10" s="1"/>
  <c r="U10" s="1"/>
  <c r="AD10"/>
  <c r="AC10"/>
  <c r="AB10"/>
  <c r="AA10"/>
  <c r="Z10"/>
  <c r="Y10"/>
  <c r="AE9"/>
  <c r="T9" s="1"/>
  <c r="U9" s="1"/>
  <c r="AD9"/>
  <c r="AC9"/>
  <c r="AB9"/>
  <c r="AA9"/>
  <c r="Z9"/>
  <c r="Y9"/>
  <c r="K22"/>
  <c r="O22"/>
  <c r="S22"/>
  <c r="K24"/>
  <c r="O24"/>
  <c r="S24"/>
  <c r="V28"/>
  <c r="V30"/>
  <c r="I9"/>
  <c r="I11"/>
  <c r="M11"/>
  <c r="Q11"/>
  <c r="I15"/>
  <c r="M15"/>
  <c r="Q15"/>
  <c r="I19"/>
  <c r="M19"/>
  <c r="Q19"/>
  <c r="V21"/>
  <c r="S11"/>
  <c r="O12"/>
  <c r="V12" s="1"/>
  <c r="O18"/>
  <c r="X52"/>
  <c r="Q52" s="1"/>
  <c r="U52"/>
  <c r="H56"/>
  <c r="H60"/>
  <c r="S61"/>
  <c r="O16"/>
  <c r="V27"/>
  <c r="M49"/>
  <c r="M59"/>
  <c r="S59"/>
  <c r="O50"/>
  <c r="V50" s="1"/>
  <c r="S52"/>
  <c r="V24"/>
  <c r="V22"/>
  <c r="K9"/>
  <c r="M9"/>
  <c r="O9"/>
  <c r="V9" s="1"/>
  <c r="S9"/>
  <c r="Q9"/>
  <c r="Q20"/>
  <c r="M20"/>
  <c r="I20"/>
  <c r="Q14"/>
  <c r="M14"/>
  <c r="I14"/>
  <c r="Q10"/>
  <c r="M10"/>
  <c r="I10"/>
  <c r="O20"/>
  <c r="V20" s="1"/>
  <c r="O14"/>
  <c r="V14" s="1"/>
  <c r="O10"/>
  <c r="M16"/>
  <c r="Q16"/>
  <c r="I16"/>
  <c r="Q18"/>
  <c r="M18"/>
  <c r="I18"/>
  <c r="Q12"/>
  <c r="M12"/>
  <c r="I12"/>
  <c r="S20"/>
  <c r="K20"/>
  <c r="S16"/>
  <c r="K16"/>
  <c r="K12"/>
  <c r="S18"/>
  <c r="K18"/>
  <c r="S14"/>
  <c r="K14"/>
  <c r="S10"/>
  <c r="K10"/>
  <c r="S12"/>
  <c r="V18"/>
  <c r="V16"/>
  <c r="V10"/>
  <c r="Q60" l="1"/>
  <c r="O60"/>
  <c r="V60" s="1"/>
  <c r="U60"/>
  <c r="O31"/>
  <c r="V31" s="1"/>
  <c r="O39"/>
  <c r="V39" s="1"/>
  <c r="O35"/>
  <c r="V35" s="1"/>
  <c r="H49"/>
  <c r="I49" s="1"/>
  <c r="M50"/>
  <c r="U61"/>
  <c r="S50"/>
  <c r="X56"/>
  <c r="S56" s="1"/>
  <c r="X40"/>
  <c r="X44"/>
  <c r="X47"/>
  <c r="X48"/>
  <c r="K48" s="1"/>
  <c r="X53"/>
  <c r="Q56"/>
  <c r="K60"/>
  <c r="E53" i="4"/>
  <c r="Q31" i="2"/>
  <c r="U31"/>
  <c r="Q35"/>
  <c r="U35"/>
  <c r="I60"/>
  <c r="S60"/>
  <c r="O52"/>
  <c r="V52" s="1"/>
  <c r="S31"/>
  <c r="X32"/>
  <c r="K32" s="1"/>
  <c r="S35"/>
  <c r="X36"/>
  <c r="O36" s="1"/>
  <c r="V36" s="1"/>
  <c r="S39"/>
  <c r="M48"/>
  <c r="S48"/>
  <c r="X51"/>
  <c r="X58"/>
  <c r="S58" s="1"/>
  <c r="X63"/>
  <c r="Q39"/>
  <c r="U39"/>
  <c r="O40"/>
  <c r="V40" s="1"/>
  <c r="H42"/>
  <c r="I42" s="1"/>
  <c r="H44"/>
  <c r="I44" s="1"/>
  <c r="X46"/>
  <c r="I46" s="1"/>
  <c r="H48"/>
  <c r="I48" s="1"/>
  <c r="Q48"/>
  <c r="M58"/>
  <c r="I63"/>
  <c r="N53" i="4"/>
  <c r="O53"/>
  <c r="F215" i="5"/>
  <c r="K52" i="2"/>
  <c r="M52"/>
  <c r="H32"/>
  <c r="U32"/>
  <c r="O47"/>
  <c r="V47" s="1"/>
  <c r="S47"/>
  <c r="Q47"/>
  <c r="U47"/>
  <c r="M40"/>
  <c r="I47"/>
  <c r="M47"/>
  <c r="X33"/>
  <c r="K33" s="1"/>
  <c r="X34"/>
  <c r="M34" s="1"/>
  <c r="H36"/>
  <c r="I36" s="1"/>
  <c r="K36"/>
  <c r="X37"/>
  <c r="K37" s="1"/>
  <c r="X38"/>
  <c r="M38" s="1"/>
  <c r="H40"/>
  <c r="I40" s="1"/>
  <c r="U40"/>
  <c r="K40"/>
  <c r="Q40"/>
  <c r="X41"/>
  <c r="K41" s="1"/>
  <c r="U42"/>
  <c r="K42"/>
  <c r="X43"/>
  <c r="K43" s="1"/>
  <c r="U44"/>
  <c r="K44"/>
  <c r="X45"/>
  <c r="S45" s="1"/>
  <c r="U46"/>
  <c r="K47"/>
  <c r="O48"/>
  <c r="V48" s="1"/>
  <c r="U48"/>
  <c r="S49"/>
  <c r="K49"/>
  <c r="O49"/>
  <c r="V49" s="1"/>
  <c r="H51"/>
  <c r="H53"/>
  <c r="X54"/>
  <c r="M54" s="1"/>
  <c r="X55"/>
  <c r="X57"/>
  <c r="O57" s="1"/>
  <c r="V57" s="1"/>
  <c r="H59"/>
  <c r="H61"/>
  <c r="I61" s="1"/>
  <c r="X62"/>
  <c r="U62" s="1"/>
  <c r="M60"/>
  <c r="U56"/>
  <c r="M31"/>
  <c r="Q33"/>
  <c r="I34"/>
  <c r="U34"/>
  <c r="K34"/>
  <c r="O34"/>
  <c r="V34" s="1"/>
  <c r="Q34"/>
  <c r="M35"/>
  <c r="S36"/>
  <c r="U37"/>
  <c r="I38"/>
  <c r="U38"/>
  <c r="K38"/>
  <c r="O38"/>
  <c r="V38" s="1"/>
  <c r="Q38"/>
  <c r="M39"/>
  <c r="S40"/>
  <c r="Q41"/>
  <c r="Q42"/>
  <c r="M42"/>
  <c r="O42"/>
  <c r="V42" s="1"/>
  <c r="S42"/>
  <c r="Q43"/>
  <c r="U43"/>
  <c r="Q44"/>
  <c r="M44"/>
  <c r="O44"/>
  <c r="V44" s="1"/>
  <c r="S44"/>
  <c r="Q45"/>
  <c r="S46"/>
  <c r="Q46"/>
  <c r="M46"/>
  <c r="O46"/>
  <c r="V46" s="1"/>
  <c r="M33"/>
  <c r="S34"/>
  <c r="M37"/>
  <c r="S38"/>
  <c r="M41"/>
  <c r="M43"/>
  <c r="M45"/>
  <c r="I45"/>
  <c r="K46"/>
  <c r="H31"/>
  <c r="I31" s="1"/>
  <c r="H33"/>
  <c r="H35"/>
  <c r="I35" s="1"/>
  <c r="H37"/>
  <c r="H39"/>
  <c r="I39" s="1"/>
  <c r="H41"/>
  <c r="H43"/>
  <c r="I43" s="1"/>
  <c r="Q50"/>
  <c r="Q58"/>
  <c r="Q63"/>
  <c r="O63"/>
  <c r="V63" s="1"/>
  <c r="U50"/>
  <c r="I51"/>
  <c r="O51"/>
  <c r="V51" s="1"/>
  <c r="Q51"/>
  <c r="I53"/>
  <c r="O53"/>
  <c r="V53" s="1"/>
  <c r="Q53"/>
  <c r="Q54"/>
  <c r="I59"/>
  <c r="O59"/>
  <c r="V59" s="1"/>
  <c r="Q59"/>
  <c r="O61"/>
  <c r="V61" s="1"/>
  <c r="Q61"/>
  <c r="Q62"/>
  <c r="H50"/>
  <c r="I50" s="1"/>
  <c r="H54"/>
  <c r="I54" s="1"/>
  <c r="H58"/>
  <c r="H62"/>
  <c r="I62" s="1"/>
  <c r="S53" l="1"/>
  <c r="M53"/>
  <c r="I56"/>
  <c r="K53"/>
  <c r="M56"/>
  <c r="O56"/>
  <c r="V56" s="1"/>
  <c r="U53"/>
  <c r="K56"/>
  <c r="O32"/>
  <c r="V32" s="1"/>
  <c r="K58"/>
  <c r="I58"/>
  <c r="U58"/>
  <c r="I41"/>
  <c r="I37"/>
  <c r="I33"/>
  <c r="K45"/>
  <c r="U45"/>
  <c r="U41"/>
  <c r="Q37"/>
  <c r="U33"/>
  <c r="S32"/>
  <c r="Q36"/>
  <c r="U36"/>
  <c r="Q32"/>
  <c r="M36"/>
  <c r="M32"/>
  <c r="I32"/>
  <c r="M63"/>
  <c r="S63"/>
  <c r="U63"/>
  <c r="K63"/>
  <c r="M51"/>
  <c r="S51"/>
  <c r="U51"/>
  <c r="K51"/>
  <c r="O58"/>
  <c r="V58" s="1"/>
  <c r="M62"/>
  <c r="M55"/>
  <c r="S55"/>
  <c r="U55"/>
  <c r="K55"/>
  <c r="Q55"/>
  <c r="I55"/>
  <c r="O43"/>
  <c r="V43" s="1"/>
  <c r="O41"/>
  <c r="V41" s="1"/>
  <c r="O37"/>
  <c r="V37" s="1"/>
  <c r="O33"/>
  <c r="V33" s="1"/>
  <c r="O45"/>
  <c r="V45" s="1"/>
  <c r="O62"/>
  <c r="V62" s="1"/>
  <c r="K62"/>
  <c r="S62"/>
  <c r="M57"/>
  <c r="S57"/>
  <c r="U57"/>
  <c r="K57"/>
  <c r="O54"/>
  <c r="V54" s="1"/>
  <c r="S54"/>
  <c r="K54"/>
  <c r="Q57"/>
  <c r="I57"/>
  <c r="O55"/>
  <c r="V55" s="1"/>
  <c r="U54"/>
  <c r="S43"/>
  <c r="S41"/>
  <c r="S37"/>
  <c r="S33"/>
</calcChain>
</file>

<file path=xl/sharedStrings.xml><?xml version="1.0" encoding="utf-8"?>
<sst xmlns="http://schemas.openxmlformats.org/spreadsheetml/2006/main" count="2113" uniqueCount="328">
  <si>
    <t>що потребують суцільної санітарної рубки</t>
  </si>
  <si>
    <t>(Автономна Республіка Крим, область)</t>
  </si>
  <si>
    <t>(найменування власника лісів, постійного лісокористувача)</t>
  </si>
  <si>
    <t>Лісництво</t>
  </si>
  <si>
    <t>Номер кварталу</t>
  </si>
  <si>
    <t>Номер виділу</t>
  </si>
  <si>
    <t>Коротка таксаційна характеристика</t>
  </si>
  <si>
    <t>Забезпечення поновлення</t>
  </si>
  <si>
    <t>Причини ослаблення деревостану</t>
  </si>
  <si>
    <t>склад насадження</t>
  </si>
  <si>
    <t>повнота</t>
  </si>
  <si>
    <t>тип лісорослинних умов</t>
  </si>
  <si>
    <t>бонітет</t>
  </si>
  <si>
    <t>середня висота,</t>
  </si>
  <si>
    <t>на 1 гектар</t>
  </si>
  <si>
    <t>усього</t>
  </si>
  <si>
    <t>у тому числі ліквідний</t>
  </si>
  <si>
    <t>якої належать питання ведення лісового господарства)</t>
  </si>
  <si>
    <t>(підпис)</t>
  </si>
  <si>
    <t>(ініціали та прізвище)</t>
  </si>
  <si>
    <t>ЗВЕДЕНА ВІДОМІСТЬ НАСАДЖЕНЬ</t>
  </si>
  <si>
    <t>(головний лісничий(головний природоохоронець,посадова особа, до компетенції</t>
  </si>
  <si>
    <t>Грушівське</t>
  </si>
  <si>
    <t>10Сз+Бп</t>
  </si>
  <si>
    <t>А2С</t>
  </si>
  <si>
    <t>10Сз</t>
  </si>
  <si>
    <t>В3ДС</t>
  </si>
  <si>
    <t>1А</t>
  </si>
  <si>
    <t>15(1)</t>
  </si>
  <si>
    <t>9Сз1Дз+Бп</t>
  </si>
  <si>
    <t>15(2)</t>
  </si>
  <si>
    <t>Козлинському</t>
  </si>
  <si>
    <t>10Сз+Дз+Гз</t>
  </si>
  <si>
    <t>11(1)</t>
  </si>
  <si>
    <t>7Сз3Бп</t>
  </si>
  <si>
    <t>8Сз2Бп</t>
  </si>
  <si>
    <t>9Сз1Бп</t>
  </si>
  <si>
    <t>14(1)</t>
  </si>
  <si>
    <t>10Сз+Дз</t>
  </si>
  <si>
    <t>6Сз2Бп1Ос1Дз</t>
  </si>
  <si>
    <t>Всього по лісгоспу :</t>
  </si>
  <si>
    <t>4Сз5Бп1Ос+Дз</t>
  </si>
  <si>
    <t xml:space="preserve">Додаток 1
до Санітарних правил
</t>
  </si>
  <si>
    <t>Лісництво (урочище)</t>
  </si>
  <si>
    <t>Номер підвиділу</t>
  </si>
  <si>
    <t>загальна</t>
  </si>
  <si>
    <t>у тому числі площа, можлива для експлуатації</t>
  </si>
  <si>
    <t>Площа підвиділу,га.</t>
  </si>
  <si>
    <t>Коротка таксаційна характеристика                                                                             згідно матеріалів лісовпорядкування 2002 року</t>
  </si>
  <si>
    <t xml:space="preserve">склад </t>
  </si>
  <si>
    <t>вік, років</t>
  </si>
  <si>
    <t>середня висота, метрів</t>
  </si>
  <si>
    <t>середній діаметр, см.</t>
  </si>
  <si>
    <t>Площа виділу, гектарів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</si>
  <si>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</si>
  <si>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</si>
  <si>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</si>
  <si>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</si>
  <si>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</si>
  <si>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Разом по лісництву СРВ:</t>
  </si>
  <si>
    <t>IV</t>
  </si>
  <si>
    <t>СРВ</t>
  </si>
  <si>
    <t>Коренева губка</t>
  </si>
  <si>
    <t>немає</t>
  </si>
  <si>
    <t>Пониж. РГВ</t>
  </si>
  <si>
    <t>Орієнтовний запас деревини, що підлягає вирубуванню, куб. метрів сна 1 га</t>
  </si>
  <si>
    <t>(найменування посади керівника підприємства)</t>
  </si>
  <si>
    <t xml:space="preserve">* Для погодження заходів з поліпшення санітарного стану лісів у межах природно-заповідного фонду.
{Додаток 1 в редакції Постанови КМ № 756 від 26.10.2016}
</t>
  </si>
  <si>
    <t>Козлинське</t>
  </si>
  <si>
    <t>6Сз3Бп1Ос</t>
  </si>
  <si>
    <t>Разом по лісгоспу СРВ:</t>
  </si>
  <si>
    <t>Додаток № 7</t>
  </si>
  <si>
    <t>до санітарних правил  влісах України</t>
  </si>
  <si>
    <t>Зведена відомість пробних площ, закладених у насадженнях, що потребують суцільної санітарної рубки в</t>
  </si>
  <si>
    <r>
      <t>Загальні м</t>
    </r>
    <r>
      <rPr>
        <vertAlign val="superscript"/>
        <sz val="16"/>
        <rFont val="Times New Roman"/>
        <family val="1"/>
        <charset val="204"/>
      </rPr>
      <t>3</t>
    </r>
  </si>
  <si>
    <t>№ п/п</t>
  </si>
  <si>
    <t>№ кв.</t>
  </si>
  <si>
    <t>№ вид.</t>
  </si>
  <si>
    <t>К-ть дерев на проб. пл.</t>
  </si>
  <si>
    <t>Причина послаблення деревостану</t>
  </si>
  <si>
    <t>Розподіл дерев за категоріями стану
(відсотків до загального запасу деревини на пробній площі)</t>
  </si>
  <si>
    <t>В рубку (вітровальні, буреломні)</t>
  </si>
  <si>
    <t>Підлягає рубці, %</t>
  </si>
  <si>
    <t>Переважаючі шкідники, хвороби, вид</t>
  </si>
  <si>
    <t>Порода</t>
  </si>
  <si>
    <t>І</t>
  </si>
  <si>
    <t>ІІ</t>
  </si>
  <si>
    <t>ІІІ</t>
  </si>
  <si>
    <t>ІV</t>
  </si>
  <si>
    <t>V</t>
  </si>
  <si>
    <t>VІ</t>
  </si>
  <si>
    <t>I</t>
  </si>
  <si>
    <t>II</t>
  </si>
  <si>
    <t>III</t>
  </si>
  <si>
    <t>VI</t>
  </si>
  <si>
    <t>Вітровал</t>
  </si>
  <si>
    <t>Сосна</t>
  </si>
  <si>
    <t>Береза</t>
  </si>
  <si>
    <t>Вільха</t>
  </si>
  <si>
    <t>Осика</t>
  </si>
  <si>
    <t>Дуб</t>
  </si>
  <si>
    <t>Граб</t>
  </si>
  <si>
    <t>Ялина</t>
  </si>
  <si>
    <t>Ясен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</si>
  <si>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</si>
  <si>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%</t>
  </si>
  <si>
    <t>Вторинні</t>
  </si>
  <si>
    <t>20(1)</t>
  </si>
  <si>
    <t>ділянок</t>
  </si>
  <si>
    <t>Голова кооперативу СВСК"Селянський ліс"</t>
  </si>
  <si>
    <t>В.О.Максимов</t>
  </si>
  <si>
    <t>Начальник відділу нагляду за дотриманням правил ведення 
ДСЛП “Рівнелісозахист”</t>
  </si>
  <si>
    <t>В.М. Касянчук</t>
  </si>
  <si>
    <t>Провідний інженер-лісопатолог
ДСЛП “Рівнелісозахист”</t>
  </si>
  <si>
    <t xml:space="preserve">А.А. Веренич </t>
  </si>
  <si>
    <t xml:space="preserve"> Інженер-лісопатолог
ДСЛП “Рівнелісозахист”</t>
  </si>
  <si>
    <t>Д.В. Бубнов</t>
  </si>
  <si>
    <t>Костопільському лісгоспі Державного підприємства "Львівський військовий лісокомбінат"</t>
  </si>
  <si>
    <t>Додаток 6</t>
  </si>
  <si>
    <t>до Санітарних правил</t>
  </si>
  <si>
    <t>ЗАТВЕРДЖУЮ</t>
  </si>
  <si>
    <t>(найменування посади керівника підприємства,</t>
  </si>
  <si>
    <t>установи, організації)</t>
  </si>
  <si>
    <t>(підпис, ініціали та прізвище)</t>
  </si>
  <si>
    <t>Директор Костопільського лісгоспу</t>
  </si>
  <si>
    <t>ДП "Львівський військовий лісокомбінат"</t>
  </si>
  <si>
    <t>Шумило А.І.</t>
  </si>
  <si>
    <t>Рівненська область</t>
  </si>
  <si>
    <t>Костопільський лісгосп ДП "Львівський військовий лісокомбінат"</t>
  </si>
  <si>
    <t xml:space="preserve">Разом по лісництву:  </t>
  </si>
  <si>
    <t>Запас деревостану, що підлягає вирубуванню (відповідно до матеріалів відводу), куб. метрів</t>
  </si>
  <si>
    <t>л/к</t>
  </si>
  <si>
    <t>Чуй Р.В.</t>
  </si>
  <si>
    <t>Годовний лісничий Костопільського лісгоспу</t>
  </si>
  <si>
    <t>вік,      років</t>
  </si>
  <si>
    <t>середній діаметр,см.</t>
  </si>
  <si>
    <t>Площа рубки,га.</t>
  </si>
  <si>
    <t>Площа виділу, га.</t>
  </si>
  <si>
    <t>*</t>
  </si>
  <si>
    <t>СРС</t>
  </si>
  <si>
    <r>
      <rPr>
        <b/>
        <sz val="11"/>
        <rFont val="Times New Roman"/>
        <family val="1"/>
        <charset val="204"/>
      </rPr>
      <t>ПОГОДЖУЮ*</t>
    </r>
    <r>
      <rPr>
        <sz val="11"/>
        <rFont val="Times New Roman"/>
        <family val="1"/>
        <charset val="204"/>
      </rPr>
      <t xml:space="preserve">
_________________________________
</t>
    </r>
    <r>
      <rPr>
        <sz val="7"/>
        <rFont val="Times New Roman"/>
        <family val="1"/>
        <charset val="204"/>
      </rPr>
      <t>(найменування посади керівника структурного підрозділу з
питань екології та природних ресурсів обласної, Київської та ______________________________________________________
Севастопольської міських держадміністрацій, органу виконавчої влади Автономної Республіки Крим з питань охорони навколишнього природного середовища)</t>
    </r>
    <r>
      <rPr>
        <sz val="11"/>
        <rFont val="Times New Roman"/>
        <family val="1"/>
        <charset val="204"/>
      </rPr>
      <t xml:space="preserve">
_________________________________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20___ року
</t>
    </r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</si>
  <si>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Костопільський лісгосп ДП «Львівський військовий лісокомбінат»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</si>
  <si>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ПОГОДЖУЮ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Начальник Рівненського обласного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посади керівника органу виконавчої влади з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управління  лісового та мисливського господарства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питань лісового господарства Автономної Республіки Крим або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відповідного територіального органу Держлісагентства)</t>
    </r>
    <r>
      <rPr>
        <sz val="11"/>
        <rFont val="Times New Roman"/>
        <family val="1"/>
        <charset val="204"/>
      </rPr>
      <t xml:space="preserve">
_________________________</t>
    </r>
    <r>
      <rPr>
        <u/>
        <sz val="11"/>
        <rFont val="Times New Roman"/>
        <family val="1"/>
        <charset val="204"/>
      </rPr>
      <t>Сухович В.М.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2017 року
</t>
    </r>
  </si>
  <si>
    <r>
      <rPr>
        <u/>
        <sz val="11"/>
        <rFont val="Times New Roman"/>
        <family val="1"/>
        <charset val="204"/>
      </rPr>
      <t xml:space="preserve">                               </t>
    </r>
    <r>
      <rPr>
        <i/>
        <sz val="11"/>
        <rFont val="Times New Roman"/>
        <family val="1"/>
        <charset val="204"/>
      </rPr>
      <t xml:space="preserve">   2017 року</t>
    </r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</si>
  <si>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Заступник д</t>
    </r>
    <r>
      <rPr>
        <u/>
        <sz val="11"/>
        <rFont val="Times New Roman"/>
        <family val="1"/>
        <charset val="204"/>
      </rPr>
      <t>иректора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Мацков В.В.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2017 року
</t>
    </r>
  </si>
  <si>
    <t>9(4)</t>
  </si>
  <si>
    <t>4Яле3Сз3Дз</t>
  </si>
  <si>
    <t>4Дз5Сз1Бп</t>
  </si>
  <si>
    <t>9Сз1Бп+Дз</t>
  </si>
  <si>
    <t>4Дз4Сз2Бп</t>
  </si>
  <si>
    <t>5Дз3Яле1Сз1Бп</t>
  </si>
  <si>
    <t>4Сз4Дз1Яле1Бп</t>
  </si>
  <si>
    <t>6Влч4Яз+Дз+Бп</t>
  </si>
  <si>
    <t>3Дз5Бп2Ос+Влч</t>
  </si>
  <si>
    <t>7Сз2Бп1Ос</t>
  </si>
  <si>
    <t>10сЗ</t>
  </si>
  <si>
    <t>10Сз+Бп+Влч</t>
  </si>
  <si>
    <t>8Влч1Сз1Бп</t>
  </si>
  <si>
    <t>7Сз3Бп+Влч</t>
  </si>
  <si>
    <t>8Сз1Бп1Влч+Ос</t>
  </si>
  <si>
    <t>7Сз3Бп+Ос</t>
  </si>
  <si>
    <t>3Сз7Бп</t>
  </si>
  <si>
    <t>9Сз1Бп+Влч</t>
  </si>
  <si>
    <t>5Сз1Дз4Бп</t>
  </si>
  <si>
    <t>3Сз6Бп1Ос+Дз</t>
  </si>
  <si>
    <t>4Сз1Дз5Бп</t>
  </si>
  <si>
    <t>9Сз1Влч+Бп</t>
  </si>
  <si>
    <t>8Сз2Влч</t>
  </si>
  <si>
    <t>6Сз2Бп1Ос1Влч</t>
  </si>
  <si>
    <t>4Дз2Яле1Гз1Бп1Ос1Влч</t>
  </si>
  <si>
    <t>8Сз1Бп1Дз</t>
  </si>
  <si>
    <t>7Яле1Дз2С</t>
  </si>
  <si>
    <t>7Сз1Дз2Бп</t>
  </si>
  <si>
    <t>10Дз+Гз</t>
  </si>
  <si>
    <t>6Дз2Яле2Влч</t>
  </si>
  <si>
    <t>8Сз1Яле1Дз+Влч</t>
  </si>
  <si>
    <t>6Дз1Влч1Бп1Ос1Яле</t>
  </si>
  <si>
    <t>10Сз+Яле</t>
  </si>
  <si>
    <t>6Сз4Яле</t>
  </si>
  <si>
    <t>7Яле1Дз1Влч1Ос</t>
  </si>
  <si>
    <t>7Сз2Бп1Ос+Дз</t>
  </si>
  <si>
    <t>6Дз2Сз1Яле1Бп</t>
  </si>
  <si>
    <t>6Яле1Дз2Влч1Ос</t>
  </si>
  <si>
    <t>8Сз2Бп+Дз+Ос</t>
  </si>
  <si>
    <t>6Яле4Сз</t>
  </si>
  <si>
    <t>4Дз3Сз2Ос1Бп</t>
  </si>
  <si>
    <t>8Сз1Яле1Дз</t>
  </si>
  <si>
    <t xml:space="preserve">10Дз </t>
  </si>
  <si>
    <t>5Сз5Бп</t>
  </si>
  <si>
    <t>10Сз+Бп+Дз</t>
  </si>
  <si>
    <t>7Сз3Дз+Бп+Гз</t>
  </si>
  <si>
    <t>7Бп2Ос1Влч+Дз+Гз</t>
  </si>
  <si>
    <t>7Влч2Бп1Ос</t>
  </si>
  <si>
    <t>4Сз5Бп1Влч</t>
  </si>
  <si>
    <t>6Сз3Бп1Влч</t>
  </si>
  <si>
    <t>6Дз2Сз2Бп</t>
  </si>
  <si>
    <t>8Сз1Дз1Бп</t>
  </si>
  <si>
    <t>4Сз3Бп3Ос</t>
  </si>
  <si>
    <t>4Дз2Яле4Бп+Сз+Ос</t>
  </si>
  <si>
    <t>4Сз6Бп</t>
  </si>
  <si>
    <t>9Сз 1Бп</t>
  </si>
  <si>
    <t>10Бп+Сз</t>
  </si>
  <si>
    <t>4Сз6Сб</t>
  </si>
  <si>
    <t>1Б</t>
  </si>
  <si>
    <t>9Сз1Дз</t>
  </si>
  <si>
    <t>9Сз1Акб</t>
  </si>
  <si>
    <t>8Сз2Дз+Бп</t>
  </si>
  <si>
    <t>8Сз2Дз+Ос</t>
  </si>
  <si>
    <t>6Яле2Дз2Бп</t>
  </si>
  <si>
    <t>10Яле</t>
  </si>
  <si>
    <t>5Яле2Дз1Ос1Бп1Гз</t>
  </si>
  <si>
    <t>6Сз4Бп+Дз+Ос</t>
  </si>
  <si>
    <t>7Сз2Бп1Дз</t>
  </si>
  <si>
    <t>9Сз1Бп+Ос</t>
  </si>
  <si>
    <t>5Сз5Бп+Ос+Дз</t>
  </si>
  <si>
    <t>7Сз2Бп1Влч</t>
  </si>
  <si>
    <t>10Сз+Яле+Ос</t>
  </si>
  <si>
    <t>8Сз2Дчр</t>
  </si>
  <si>
    <t>9Сз1Дчр+Дз</t>
  </si>
  <si>
    <t>5Сз4Дз1Бп</t>
  </si>
  <si>
    <t>6Сз1Дз2Ос1Влч</t>
  </si>
  <si>
    <t>4Сз4Бп1Влч1Ос</t>
  </si>
  <si>
    <t>5Бп2Дз2Ос2Влч</t>
  </si>
  <si>
    <t>6Сз3Бп1Ос+Влч</t>
  </si>
  <si>
    <t>Директор</t>
  </si>
  <si>
    <t>4(2)</t>
  </si>
  <si>
    <t>20(2)</t>
  </si>
  <si>
    <t>20(3)</t>
  </si>
  <si>
    <t>7Сз3Яле</t>
  </si>
  <si>
    <t>С3ГДС</t>
  </si>
  <si>
    <t>21(1)</t>
  </si>
  <si>
    <t>6Дз3Яле1Ос</t>
  </si>
  <si>
    <t>9Сз1Яле</t>
  </si>
  <si>
    <t>11(2)</t>
  </si>
  <si>
    <t>9Влч1Сз</t>
  </si>
  <si>
    <t>С4ВЛЧ</t>
  </si>
  <si>
    <t>9Яле1Влч</t>
  </si>
  <si>
    <t>12(1)</t>
  </si>
  <si>
    <t>3Дз3Сз3Бп1Яле</t>
  </si>
  <si>
    <t>9(1)</t>
  </si>
  <si>
    <t xml:space="preserve">Орієнтовний запас деревини, що підлягає вирубуванню, куб. метрів </t>
  </si>
  <si>
    <t>11(4)</t>
  </si>
  <si>
    <t>11(3)</t>
  </si>
  <si>
    <t>34(1)</t>
  </si>
  <si>
    <t>34(2)</t>
  </si>
  <si>
    <t>39(1)</t>
  </si>
  <si>
    <t>В2ДС</t>
  </si>
  <si>
    <t>ПРГВ,КВШ</t>
  </si>
  <si>
    <t>Пожежа мин.р.</t>
  </si>
  <si>
    <t xml:space="preserve"> </t>
  </si>
  <si>
    <t>липня 2018року</t>
  </si>
  <si>
    <t xml:space="preserve">    липня 2018 року</t>
  </si>
  <si>
    <t>СЗГДС</t>
  </si>
  <si>
    <t xml:space="preserve">С3ГДС </t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</si>
  <si>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 на 2019 рік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Костопільський лісгосп ДП «Львівський військовий лісокомбінат»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</si>
  <si>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t>Коротка таксаційна характеристика                                                                             згідно матеріалів лісовпорядкування 2003 року</t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</si>
  <si>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Директора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Кошин О.В.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2019 року
</t>
    </r>
  </si>
  <si>
    <r>
      <rPr>
        <b/>
        <sz val="10"/>
        <rFont val="Times New Roman"/>
        <family val="1"/>
        <charset val="204"/>
      </rPr>
      <t>ПОГОДЖУЮ</t>
    </r>
    <r>
      <rPr>
        <sz val="10"/>
        <rFont val="Times New Roman"/>
        <family val="1"/>
        <charset val="204"/>
      </rPr>
      <t xml:space="preserve">
</t>
    </r>
    <r>
      <rPr>
        <u/>
        <sz val="10"/>
        <rFont val="Times New Roman"/>
        <family val="1"/>
        <charset val="204"/>
      </rPr>
      <t>Начальник Рівненського обласного</t>
    </r>
    <r>
      <rPr>
        <sz val="10"/>
        <rFont val="Times New Roman"/>
        <family val="1"/>
        <charset val="204"/>
      </rPr>
      <t xml:space="preserve">
(найменування посади керівника органу виконавчої влади з
</t>
    </r>
    <r>
      <rPr>
        <u/>
        <sz val="10"/>
        <rFont val="Times New Roman"/>
        <family val="1"/>
        <charset val="204"/>
      </rPr>
      <t>управління  лісового та мисливського господарства</t>
    </r>
    <r>
      <rPr>
        <sz val="10"/>
        <rFont val="Times New Roman"/>
        <family val="1"/>
        <charset val="204"/>
      </rPr>
      <t xml:space="preserve">
питань лісового господарства Автономної Республіки Крим або
відповідного територіального органу Держлісагентства)
_________________________</t>
    </r>
    <r>
      <rPr>
        <u/>
        <sz val="10"/>
        <rFont val="Times New Roman"/>
        <family val="1"/>
        <charset val="204"/>
      </rPr>
      <t>Сухович В.М.</t>
    </r>
    <r>
      <rPr>
        <sz val="10"/>
        <rFont val="Times New Roman"/>
        <family val="1"/>
        <charset val="204"/>
      </rPr>
      <t xml:space="preserve">
(підпис, ініціали та прізвище)
____ ____________ 2019 року
</t>
    </r>
  </si>
  <si>
    <t>5Дз3Яз2Ос1Бп</t>
  </si>
  <si>
    <t>4Дз3Бп2Влч1Ос</t>
  </si>
  <si>
    <t>7Дз1Бп2Гз</t>
  </si>
  <si>
    <t>9Сз1Яле+Бп</t>
  </si>
  <si>
    <t>8Яле1Кл1Дз+Яз</t>
  </si>
  <si>
    <t>10Сз+Бп+Влч+Дз</t>
  </si>
  <si>
    <t>9Бп1Ос+Дз</t>
  </si>
  <si>
    <t>8Сз2Дз</t>
  </si>
  <si>
    <t>6Сз2Дз2Бп</t>
  </si>
  <si>
    <t>9Дз1Сз+Ос</t>
  </si>
  <si>
    <t>6Сз3Дз1Бп+Гз</t>
  </si>
  <si>
    <t>7Влч2Дз1Бп+Ос</t>
  </si>
  <si>
    <t>7Сз3Дз</t>
  </si>
  <si>
    <t>5Дз2Влч1Сз2Ос</t>
  </si>
  <si>
    <t>5Дз2Ос1Бп1Влч1Гз</t>
  </si>
  <si>
    <t>6Бп1Сз3Ос</t>
  </si>
  <si>
    <t>7Бп2Сз1Ос</t>
  </si>
  <si>
    <t xml:space="preserve">                липня  2019 року</t>
  </si>
  <si>
    <t>4Бп2Сз2Дз2Ос</t>
  </si>
  <si>
    <t>8Дз1Яле1Бп+Гз</t>
  </si>
  <si>
    <t>7Бп3Влч</t>
  </si>
  <si>
    <t>3Сз3Бп3Ос1Дз</t>
  </si>
  <si>
    <t>8Бп1Дз1Ос</t>
  </si>
  <si>
    <t>8Дз2Бп+Гз+Яле</t>
  </si>
  <si>
    <t>7Бп2Ос1Влч+Дз</t>
  </si>
  <si>
    <t>5Бп3Влч2Ос+Дз</t>
  </si>
  <si>
    <t>6Влч2Дз2Бп+Ос</t>
  </si>
  <si>
    <t>7Бп2Сз1Влч</t>
  </si>
  <si>
    <t>7Бп1Клг1Ос1Влч</t>
  </si>
  <si>
    <t>3Влч2Яле1Дчр1Сз2Бп1Ос</t>
  </si>
  <si>
    <t>6Бп2Сз2Влч</t>
  </si>
  <si>
    <t>8Бп2Сз+Влч</t>
  </si>
  <si>
    <t>3Дз3Сз2Влч2Яле</t>
  </si>
  <si>
    <t>6Бп2Гз2Ос</t>
  </si>
  <si>
    <t>10Влч+Яз</t>
  </si>
  <si>
    <t>4Дз3Влч3Бп</t>
  </si>
  <si>
    <t>6Бп2Влч2Гз+Дз</t>
  </si>
  <si>
    <t>6Бп3Сз1Ос+Влч</t>
  </si>
  <si>
    <t>Берез.трутовик</t>
  </si>
  <si>
    <t>Всього по лісгоспу СРВ:</t>
  </si>
  <si>
    <t>Лісовпорядкуванням не виявлено</t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</si>
  <si>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 на 2019 рік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 xml:space="preserve"> ДП «Костопільський військовий лісгосп»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</si>
  <si>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t>Коротка таксаційна характеристика                                                                             згідно матеріалів лісовпорядкування 2018 року</t>
  </si>
  <si>
    <t xml:space="preserve">                                         Драганчук І.В.</t>
  </si>
  <si>
    <t>ДП Костопільський військовий лісгосп</t>
  </si>
  <si>
    <t>Т.в.о. директора Костопільського військового лісгоспу</t>
  </si>
  <si>
    <t>ДП "Костопільський військовий лісгосп"</t>
  </si>
  <si>
    <t>листопада 2019року</t>
  </si>
  <si>
    <t>16(1)</t>
  </si>
  <si>
    <t>6Сз4Дз</t>
  </si>
  <si>
    <t>23(1)</t>
  </si>
  <si>
    <t>22(1)</t>
  </si>
  <si>
    <t>8(1)</t>
  </si>
  <si>
    <t>5Сз3Бп1Дз1Клг+Ос+Гз</t>
  </si>
  <si>
    <t>52(1)</t>
  </si>
  <si>
    <t>41(1)</t>
  </si>
  <si>
    <t>Інженер лісового господарства Костопільського військового лісгоспу</t>
  </si>
  <si>
    <t>Шибковський С.О.</t>
  </si>
  <si>
    <t xml:space="preserve">    листопада  2019 року</t>
  </si>
  <si>
    <t>7(1)</t>
  </si>
  <si>
    <t>9Сз1Бп+Ос+Дз</t>
  </si>
  <si>
    <t>Т.в.о. директора</t>
  </si>
  <si>
    <t>Драганчук І.В</t>
  </si>
  <si>
    <t>КВШ, ПРГВ</t>
  </si>
  <si>
    <t>Разом по лісництву СРС:</t>
  </si>
  <si>
    <t>* КВШ, ПРГВ - комплекс вторинних шкідників, пониження рівня грунтових вод</t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</si>
  <si>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Директора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Кошин О.В.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07 листопада 2019 року
</t>
    </r>
  </si>
  <si>
    <r>
      <rPr>
        <b/>
        <sz val="9"/>
        <rFont val="Times New Roman"/>
        <family val="1"/>
        <charset val="204"/>
      </rPr>
      <t>ПОГОДЖУЮ</t>
    </r>
    <r>
      <rPr>
        <sz val="9"/>
        <rFont val="Times New Roman"/>
        <family val="1"/>
        <charset val="204"/>
      </rPr>
      <t xml:space="preserve">
</t>
    </r>
    <r>
      <rPr>
        <u/>
        <sz val="9"/>
        <rFont val="Times New Roman"/>
        <family val="1"/>
        <charset val="204"/>
      </rPr>
      <t>Начальник Рівненського обласного</t>
    </r>
    <r>
      <rPr>
        <sz val="9"/>
        <rFont val="Times New Roman"/>
        <family val="1"/>
        <charset val="204"/>
      </rPr>
      <t xml:space="preserve">
(найменування посади керівника органу виконавчої влади з
</t>
    </r>
    <r>
      <rPr>
        <u/>
        <sz val="9"/>
        <rFont val="Times New Roman"/>
        <family val="1"/>
        <charset val="204"/>
      </rPr>
      <t>управління  лісового та мисливського господарства</t>
    </r>
    <r>
      <rPr>
        <sz val="9"/>
        <rFont val="Times New Roman"/>
        <family val="1"/>
        <charset val="204"/>
      </rPr>
      <t xml:space="preserve">
питань лісового господарства Автономної Республіки Крим або
відповідного територіального органу Держлісагентства)
__________________________________</t>
    </r>
    <r>
      <rPr>
        <u/>
        <sz val="9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 xml:space="preserve">
(підпис, ініціали та прізвище)
___ ____________ 2019 року
</t>
    </r>
  </si>
  <si>
    <t xml:space="preserve">         07       листопада 2019 року</t>
  </si>
  <si>
    <t>Разом по лісгоспу СРС: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</si>
</sst>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[Red]#,##0.00"/>
  </numFmts>
  <fonts count="5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6"/>
      <color indexed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1" fontId="22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/>
    <xf numFmtId="0" fontId="2" fillId="0" borderId="0" xfId="0" applyFont="1" applyBorder="1" applyAlignment="1"/>
    <xf numFmtId="0" fontId="3" fillId="0" borderId="0" xfId="0" applyFont="1" applyBorder="1"/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5" fillId="0" borderId="8" xfId="0" applyFont="1" applyBorder="1"/>
    <xf numFmtId="0" fontId="3" fillId="0" borderId="9" xfId="0" applyFont="1" applyBorder="1"/>
    <xf numFmtId="0" fontId="29" fillId="0" borderId="1" xfId="0" applyFont="1" applyBorder="1"/>
    <xf numFmtId="0" fontId="31" fillId="0" borderId="1" xfId="0" applyFont="1" applyBorder="1"/>
    <xf numFmtId="0" fontId="1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/>
    <xf numFmtId="2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164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164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/>
    <xf numFmtId="0" fontId="1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Border="1" applyAlignment="1"/>
    <xf numFmtId="164" fontId="30" fillId="0" borderId="0" xfId="0" applyNumberFormat="1" applyFont="1" applyBorder="1" applyAlignment="1"/>
    <xf numFmtId="164" fontId="2" fillId="0" borderId="0" xfId="0" applyNumberFormat="1" applyFont="1" applyBorder="1" applyAlignme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/>
    <xf numFmtId="164" fontId="37" fillId="0" borderId="11" xfId="0" applyNumberFormat="1" applyFont="1" applyBorder="1" applyAlignment="1">
      <alignment horizontal="center"/>
    </xf>
    <xf numFmtId="164" fontId="37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1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0" fillId="0" borderId="0" xfId="0" applyFont="1"/>
    <xf numFmtId="0" fontId="11" fillId="0" borderId="1" xfId="0" applyNumberFormat="1" applyFont="1" applyFill="1" applyBorder="1" applyAlignment="1">
      <alignment horizontal="center"/>
    </xf>
    <xf numFmtId="0" fontId="37" fillId="0" borderId="1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31" fillId="0" borderId="0" xfId="0" applyFont="1" applyBorder="1" applyAlignment="1"/>
    <xf numFmtId="0" fontId="31" fillId="0" borderId="0" xfId="0" applyFont="1"/>
    <xf numFmtId="0" fontId="9" fillId="0" borderId="0" xfId="0" applyFont="1" applyBorder="1" applyAlignment="1"/>
    <xf numFmtId="0" fontId="11" fillId="0" borderId="0" xfId="0" applyFont="1" applyBorder="1"/>
    <xf numFmtId="164" fontId="11" fillId="0" borderId="0" xfId="0" applyNumberFormat="1" applyFont="1"/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0" xfId="0" applyNumberForma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horizontal="center" vertical="center" textRotation="90" wrapText="1"/>
    </xf>
    <xf numFmtId="1" fontId="0" fillId="0" borderId="2" xfId="0" applyNumberFormat="1" applyFont="1" applyFill="1" applyBorder="1" applyAlignment="1">
      <alignment horizontal="center" vertical="center" textRotation="90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8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textRotation="90" wrapText="1"/>
    </xf>
    <xf numFmtId="2" fontId="9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37" fillId="0" borderId="11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9" fillId="0" borderId="1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7" fillId="0" borderId="4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22" fillId="0" borderId="8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22" fillId="0" borderId="6" xfId="0" applyFont="1" applyBorder="1" applyAlignment="1">
      <alignment horizontal="center" vertical="center" textRotation="90"/>
    </xf>
    <xf numFmtId="0" fontId="34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="130" zoomScaleNormal="130" workbookViewId="0">
      <selection sqref="A1:XFD1048576"/>
    </sheetView>
  </sheetViews>
  <sheetFormatPr defaultColWidth="9.140625" defaultRowHeight="15"/>
  <cols>
    <col min="1" max="1" width="6.7109375" style="1" customWidth="1"/>
    <col min="2" max="2" width="5.85546875" style="1" customWidth="1"/>
    <col min="3" max="3" width="7" style="1" customWidth="1"/>
    <col min="4" max="4" width="5.28515625" style="117" customWidth="1"/>
    <col min="5" max="5" width="6.28515625" style="1" customWidth="1"/>
    <col min="6" max="6" width="9.85546875" style="1" customWidth="1"/>
    <col min="7" max="7" width="7.28515625" style="1" customWidth="1"/>
    <col min="8" max="8" width="7" style="1" customWidth="1"/>
    <col min="9" max="9" width="11.5703125" style="1" customWidth="1"/>
    <col min="10" max="10" width="6.7109375" style="1" customWidth="1"/>
    <col min="11" max="11" width="7.140625" style="1" customWidth="1"/>
    <col min="12" max="12" width="9.7109375" style="1" customWidth="1"/>
    <col min="13" max="13" width="9.5703125" style="1" customWidth="1"/>
    <col min="14" max="14" width="6.140625" style="1" customWidth="1"/>
    <col min="15" max="15" width="8.28515625" style="1" customWidth="1"/>
    <col min="16" max="16" width="7.140625" style="1" customWidth="1"/>
    <col min="17" max="17" width="13.42578125" style="1" customWidth="1"/>
    <col min="18" max="16384" width="9.140625" style="1"/>
  </cols>
  <sheetData>
    <row r="1" spans="2:17" ht="11.25" customHeight="1">
      <c r="L1" s="160"/>
      <c r="M1" s="160"/>
      <c r="N1" s="160"/>
      <c r="O1" s="160" t="s">
        <v>118</v>
      </c>
      <c r="P1" s="160"/>
      <c r="Q1" s="160"/>
    </row>
    <row r="2" spans="2:17" ht="9.75" customHeight="1">
      <c r="C2" s="168"/>
      <c r="D2" s="168"/>
      <c r="E2" s="168"/>
      <c r="H2" s="168"/>
      <c r="I2" s="168"/>
      <c r="J2" s="168"/>
      <c r="L2" s="160"/>
      <c r="M2" s="160"/>
      <c r="N2" s="160"/>
      <c r="O2" s="160" t="s">
        <v>119</v>
      </c>
      <c r="P2" s="160"/>
      <c r="Q2" s="160"/>
    </row>
    <row r="3" spans="2:17" ht="15.75">
      <c r="L3" s="182" t="s">
        <v>120</v>
      </c>
      <c r="M3" s="182"/>
      <c r="N3" s="182"/>
    </row>
    <row r="4" spans="2:17" ht="15.75">
      <c r="C4" s="168"/>
      <c r="D4" s="168"/>
      <c r="E4" s="168"/>
      <c r="H4" s="58"/>
      <c r="I4" s="58"/>
      <c r="J4" s="58"/>
      <c r="K4" s="183" t="s">
        <v>124</v>
      </c>
      <c r="L4" s="183"/>
      <c r="M4" s="183"/>
      <c r="N4" s="183"/>
      <c r="O4" s="183"/>
    </row>
    <row r="5" spans="2:17">
      <c r="B5" s="59"/>
      <c r="C5" s="59"/>
      <c r="D5" s="118"/>
      <c r="E5" s="59"/>
      <c r="F5" s="59"/>
      <c r="G5" s="59"/>
      <c r="H5" s="59"/>
      <c r="I5" s="59"/>
      <c r="J5" s="59"/>
      <c r="K5" s="175" t="s">
        <v>121</v>
      </c>
      <c r="L5" s="175"/>
      <c r="M5" s="175"/>
      <c r="N5" s="175"/>
      <c r="O5" s="175"/>
    </row>
    <row r="6" spans="2:17" ht="15.75">
      <c r="B6" s="59"/>
      <c r="C6" s="59"/>
      <c r="D6" s="118"/>
      <c r="E6" s="59"/>
      <c r="F6" s="59"/>
      <c r="G6" s="59"/>
      <c r="H6" s="59"/>
      <c r="I6" s="59"/>
      <c r="J6" s="183" t="s">
        <v>125</v>
      </c>
      <c r="K6" s="183"/>
      <c r="L6" s="183"/>
      <c r="M6" s="183"/>
      <c r="N6" s="183"/>
      <c r="O6" s="183"/>
      <c r="P6" s="183"/>
    </row>
    <row r="7" spans="2:17">
      <c r="B7" s="60"/>
      <c r="C7" s="60"/>
      <c r="D7" s="119"/>
      <c r="E7" s="60"/>
      <c r="F7" s="60"/>
      <c r="G7" s="60"/>
      <c r="H7" s="60"/>
      <c r="I7" s="60"/>
      <c r="J7" s="60"/>
      <c r="K7" s="61"/>
      <c r="L7" s="175" t="s">
        <v>122</v>
      </c>
      <c r="M7" s="175"/>
      <c r="N7" s="175"/>
      <c r="O7" s="61"/>
    </row>
    <row r="8" spans="2:17">
      <c r="B8" s="61"/>
      <c r="C8" s="184"/>
      <c r="D8" s="184"/>
      <c r="E8" s="184"/>
      <c r="F8" s="61"/>
      <c r="G8" s="61"/>
      <c r="H8" s="184"/>
      <c r="I8" s="184"/>
      <c r="J8" s="184"/>
      <c r="K8" s="185" t="s">
        <v>126</v>
      </c>
      <c r="L8" s="185"/>
      <c r="M8" s="185"/>
      <c r="N8" s="185"/>
      <c r="O8" s="185"/>
    </row>
    <row r="9" spans="2:17">
      <c r="B9" s="59"/>
      <c r="C9" s="59"/>
      <c r="D9" s="118"/>
      <c r="E9" s="59"/>
      <c r="F9" s="59"/>
      <c r="G9" s="59"/>
      <c r="H9" s="59"/>
      <c r="I9" s="59"/>
      <c r="J9" s="59"/>
      <c r="L9" s="157" t="s">
        <v>123</v>
      </c>
      <c r="M9" s="157"/>
      <c r="N9" s="157"/>
    </row>
    <row r="10" spans="2:17">
      <c r="C10" s="62"/>
      <c r="D10" s="120"/>
      <c r="E10" s="62"/>
      <c r="G10" s="63"/>
      <c r="H10" s="62"/>
      <c r="I10" s="62"/>
      <c r="J10" s="63"/>
      <c r="K10" s="168" t="s">
        <v>250</v>
      </c>
      <c r="L10" s="168"/>
      <c r="M10" s="168"/>
      <c r="N10" s="168"/>
      <c r="O10" s="168"/>
    </row>
    <row r="12" spans="2:17" ht="18.75">
      <c r="D12" s="172" t="s">
        <v>20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2:17">
      <c r="D13" s="173" t="s">
        <v>0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2:17">
      <c r="D14" s="174" t="s">
        <v>127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2:17">
      <c r="D15" s="175" t="s">
        <v>1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2:17">
      <c r="D16" s="174" t="s">
        <v>128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20" ht="15.75" customHeight="1">
      <c r="D17" s="175" t="s">
        <v>2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</row>
    <row r="18" spans="1:20" ht="24" customHeight="1">
      <c r="A18" s="169" t="s">
        <v>3</v>
      </c>
      <c r="B18" s="169" t="s">
        <v>4</v>
      </c>
      <c r="C18" s="169" t="s">
        <v>5</v>
      </c>
      <c r="D18" s="176" t="s">
        <v>137</v>
      </c>
      <c r="E18" s="179" t="s">
        <v>136</v>
      </c>
      <c r="F18" s="169" t="s">
        <v>6</v>
      </c>
      <c r="G18" s="169"/>
      <c r="H18" s="169"/>
      <c r="I18" s="169"/>
      <c r="J18" s="169"/>
      <c r="K18" s="169"/>
      <c r="L18" s="169"/>
      <c r="M18" s="169" t="s">
        <v>130</v>
      </c>
      <c r="N18" s="169"/>
      <c r="O18" s="169"/>
      <c r="P18" s="188" t="s">
        <v>7</v>
      </c>
      <c r="Q18" s="188" t="s">
        <v>8</v>
      </c>
    </row>
    <row r="19" spans="1:20">
      <c r="A19" s="169"/>
      <c r="B19" s="169"/>
      <c r="C19" s="169"/>
      <c r="D19" s="177"/>
      <c r="E19" s="180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88"/>
      <c r="Q19" s="188"/>
    </row>
    <row r="20" spans="1:20" ht="24" customHeight="1">
      <c r="A20" s="169"/>
      <c r="B20" s="169"/>
      <c r="C20" s="169"/>
      <c r="D20" s="177"/>
      <c r="E20" s="180"/>
      <c r="F20" s="169" t="s">
        <v>9</v>
      </c>
      <c r="G20" s="186" t="s">
        <v>134</v>
      </c>
      <c r="H20" s="169" t="s">
        <v>10</v>
      </c>
      <c r="I20" s="169" t="s">
        <v>11</v>
      </c>
      <c r="J20" s="169" t="s">
        <v>12</v>
      </c>
      <c r="K20" s="186" t="s">
        <v>13</v>
      </c>
      <c r="L20" s="186" t="s">
        <v>135</v>
      </c>
      <c r="M20" s="169" t="s">
        <v>14</v>
      </c>
      <c r="N20" s="169" t="s">
        <v>15</v>
      </c>
      <c r="O20" s="169" t="s">
        <v>16</v>
      </c>
      <c r="P20" s="188"/>
      <c r="Q20" s="188"/>
    </row>
    <row r="21" spans="1:20" ht="27.75" customHeight="1">
      <c r="A21" s="169"/>
      <c r="B21" s="169"/>
      <c r="C21" s="169"/>
      <c r="D21" s="178"/>
      <c r="E21" s="181"/>
      <c r="F21" s="169"/>
      <c r="G21" s="187"/>
      <c r="H21" s="169"/>
      <c r="I21" s="169"/>
      <c r="J21" s="169"/>
      <c r="K21" s="187"/>
      <c r="L21" s="187"/>
      <c r="M21" s="169"/>
      <c r="N21" s="169"/>
      <c r="O21" s="169"/>
      <c r="P21" s="188"/>
      <c r="Q21" s="188"/>
    </row>
    <row r="22" spans="1:20" ht="8.25" customHeight="1">
      <c r="A22" s="12">
        <v>1</v>
      </c>
      <c r="B22" s="12">
        <v>2</v>
      </c>
      <c r="C22" s="12">
        <v>3</v>
      </c>
      <c r="D22" s="121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  <c r="P22" s="12">
        <v>16</v>
      </c>
      <c r="Q22" s="12">
        <v>17</v>
      </c>
    </row>
    <row r="23" spans="1:20" s="9" customFormat="1">
      <c r="A23" s="170" t="s">
        <v>22</v>
      </c>
      <c r="B23" s="8">
        <v>88</v>
      </c>
      <c r="C23" s="8" t="s">
        <v>33</v>
      </c>
      <c r="D23" s="15">
        <v>7.2</v>
      </c>
      <c r="E23" s="15">
        <v>0.7</v>
      </c>
      <c r="F23" s="67" t="s">
        <v>36</v>
      </c>
      <c r="G23" s="8">
        <v>40</v>
      </c>
      <c r="H23" s="8">
        <v>0.7</v>
      </c>
      <c r="I23" s="8" t="s">
        <v>26</v>
      </c>
      <c r="J23" s="8">
        <v>1</v>
      </c>
      <c r="K23" s="8">
        <v>17</v>
      </c>
      <c r="L23" s="8">
        <v>18</v>
      </c>
      <c r="M23" s="8">
        <v>191</v>
      </c>
      <c r="N23" s="8">
        <v>134</v>
      </c>
      <c r="O23" s="8">
        <v>119</v>
      </c>
      <c r="P23" s="8" t="s">
        <v>131</v>
      </c>
      <c r="Q23" s="73" t="s">
        <v>247</v>
      </c>
    </row>
    <row r="24" spans="1:20" s="9" customFormat="1">
      <c r="A24" s="170"/>
      <c r="B24" s="8">
        <v>88</v>
      </c>
      <c r="C24" s="8" t="s">
        <v>233</v>
      </c>
      <c r="D24" s="15">
        <v>7.2</v>
      </c>
      <c r="E24" s="15">
        <v>0.9</v>
      </c>
      <c r="F24" s="67" t="s">
        <v>36</v>
      </c>
      <c r="G24" s="8">
        <v>40</v>
      </c>
      <c r="H24" s="8">
        <v>0.7</v>
      </c>
      <c r="I24" s="8" t="s">
        <v>26</v>
      </c>
      <c r="J24" s="8">
        <v>1</v>
      </c>
      <c r="K24" s="8">
        <v>17</v>
      </c>
      <c r="L24" s="8">
        <v>18</v>
      </c>
      <c r="M24" s="8">
        <v>191</v>
      </c>
      <c r="N24" s="8">
        <v>172</v>
      </c>
      <c r="O24" s="8">
        <v>152</v>
      </c>
      <c r="P24" s="8" t="s">
        <v>131</v>
      </c>
      <c r="Q24" s="73" t="s">
        <v>247</v>
      </c>
    </row>
    <row r="25" spans="1:20" s="9" customFormat="1">
      <c r="A25" s="170"/>
      <c r="B25" s="8">
        <v>83</v>
      </c>
      <c r="C25" s="8" t="s">
        <v>107</v>
      </c>
      <c r="D25" s="15">
        <v>13</v>
      </c>
      <c r="E25" s="15">
        <v>0.6</v>
      </c>
      <c r="F25" s="8" t="s">
        <v>25</v>
      </c>
      <c r="G25" s="8">
        <v>68</v>
      </c>
      <c r="H25" s="8">
        <v>0.7</v>
      </c>
      <c r="I25" s="8" t="s">
        <v>26</v>
      </c>
      <c r="J25" s="8">
        <v>2</v>
      </c>
      <c r="K25" s="8">
        <v>20</v>
      </c>
      <c r="L25" s="8">
        <v>24</v>
      </c>
      <c r="M25" s="8">
        <v>98</v>
      </c>
      <c r="N25" s="8">
        <v>59</v>
      </c>
      <c r="O25" s="8">
        <v>52</v>
      </c>
      <c r="P25" s="8" t="s">
        <v>131</v>
      </c>
      <c r="Q25" s="73" t="s">
        <v>247</v>
      </c>
    </row>
    <row r="26" spans="1:20" s="9" customFormat="1">
      <c r="A26" s="170"/>
      <c r="B26" s="6">
        <v>83</v>
      </c>
      <c r="C26" s="8" t="s">
        <v>226</v>
      </c>
      <c r="D26" s="16">
        <v>13</v>
      </c>
      <c r="E26" s="16">
        <v>0.8</v>
      </c>
      <c r="F26" s="8" t="s">
        <v>25</v>
      </c>
      <c r="G26" s="6">
        <v>68</v>
      </c>
      <c r="H26" s="6">
        <v>0.7</v>
      </c>
      <c r="I26" s="8" t="s">
        <v>26</v>
      </c>
      <c r="J26" s="6">
        <v>2</v>
      </c>
      <c r="K26" s="6">
        <v>20</v>
      </c>
      <c r="L26" s="6">
        <v>24</v>
      </c>
      <c r="M26" s="6">
        <v>73</v>
      </c>
      <c r="N26" s="8">
        <v>58</v>
      </c>
      <c r="O26" s="8">
        <v>51</v>
      </c>
      <c r="P26" s="8" t="s">
        <v>131</v>
      </c>
      <c r="Q26" s="73" t="s">
        <v>247</v>
      </c>
    </row>
    <row r="27" spans="1:20" s="9" customFormat="1">
      <c r="A27" s="170"/>
      <c r="B27" s="6">
        <v>83</v>
      </c>
      <c r="C27" s="6" t="s">
        <v>227</v>
      </c>
      <c r="D27" s="16">
        <v>13</v>
      </c>
      <c r="E27" s="16">
        <v>0.8</v>
      </c>
      <c r="F27" s="6" t="s">
        <v>25</v>
      </c>
      <c r="G27" s="6">
        <v>68</v>
      </c>
      <c r="H27" s="6">
        <v>0.7</v>
      </c>
      <c r="I27" s="6" t="s">
        <v>26</v>
      </c>
      <c r="J27" s="6">
        <v>2</v>
      </c>
      <c r="K27" s="6">
        <v>20</v>
      </c>
      <c r="L27" s="6">
        <v>24</v>
      </c>
      <c r="M27" s="6">
        <v>66</v>
      </c>
      <c r="N27" s="6">
        <v>53</v>
      </c>
      <c r="O27" s="6">
        <v>47</v>
      </c>
      <c r="P27" s="8" t="s">
        <v>131</v>
      </c>
      <c r="Q27" s="73" t="s">
        <v>247</v>
      </c>
    </row>
    <row r="28" spans="1:20" s="9" customFormat="1">
      <c r="A28" s="170"/>
      <c r="B28" s="6">
        <v>96</v>
      </c>
      <c r="C28" s="8" t="s">
        <v>37</v>
      </c>
      <c r="D28" s="16">
        <v>4.3</v>
      </c>
      <c r="E28" s="16">
        <v>1</v>
      </c>
      <c r="F28" s="6" t="s">
        <v>228</v>
      </c>
      <c r="G28" s="6">
        <v>38</v>
      </c>
      <c r="H28" s="6">
        <v>0.6</v>
      </c>
      <c r="I28" s="6" t="s">
        <v>229</v>
      </c>
      <c r="J28" s="6" t="s">
        <v>27</v>
      </c>
      <c r="K28" s="6">
        <v>22</v>
      </c>
      <c r="L28" s="6">
        <v>30</v>
      </c>
      <c r="M28" s="6">
        <v>120</v>
      </c>
      <c r="N28" s="6">
        <v>120</v>
      </c>
      <c r="O28" s="6">
        <v>105</v>
      </c>
      <c r="P28" s="8" t="s">
        <v>131</v>
      </c>
      <c r="Q28" s="73" t="s">
        <v>247</v>
      </c>
    </row>
    <row r="29" spans="1:20" s="9" customFormat="1">
      <c r="A29" s="170"/>
      <c r="B29" s="6">
        <v>96</v>
      </c>
      <c r="C29" s="8" t="s">
        <v>230</v>
      </c>
      <c r="D29" s="16">
        <v>0.6</v>
      </c>
      <c r="E29" s="16">
        <v>0.3</v>
      </c>
      <c r="F29" s="66" t="s">
        <v>231</v>
      </c>
      <c r="G29" s="6">
        <v>25</v>
      </c>
      <c r="H29" s="6">
        <v>0.6</v>
      </c>
      <c r="I29" s="6" t="s">
        <v>253</v>
      </c>
      <c r="J29" s="6" t="s">
        <v>27</v>
      </c>
      <c r="K29" s="6">
        <v>12</v>
      </c>
      <c r="L29" s="6">
        <v>14</v>
      </c>
      <c r="M29" s="6">
        <v>97</v>
      </c>
      <c r="N29" s="6">
        <v>29</v>
      </c>
      <c r="O29" s="6">
        <v>25</v>
      </c>
      <c r="P29" s="8" t="s">
        <v>131</v>
      </c>
      <c r="Q29" s="73" t="s">
        <v>247</v>
      </c>
      <c r="T29" s="1"/>
    </row>
    <row r="30" spans="1:20" s="9" customFormat="1">
      <c r="A30" s="170"/>
      <c r="B30" s="6">
        <v>72</v>
      </c>
      <c r="C30" s="6" t="s">
        <v>107</v>
      </c>
      <c r="D30" s="16">
        <v>27</v>
      </c>
      <c r="E30" s="16">
        <v>0.8</v>
      </c>
      <c r="F30" s="6" t="s">
        <v>232</v>
      </c>
      <c r="G30" s="6">
        <v>32</v>
      </c>
      <c r="H30" s="6">
        <v>0.7</v>
      </c>
      <c r="I30" s="6" t="s">
        <v>24</v>
      </c>
      <c r="J30" s="6">
        <v>1</v>
      </c>
      <c r="K30" s="6">
        <v>13</v>
      </c>
      <c r="L30" s="6">
        <v>14</v>
      </c>
      <c r="M30" s="6">
        <v>99</v>
      </c>
      <c r="N30" s="6">
        <v>79</v>
      </c>
      <c r="O30" s="6">
        <v>68</v>
      </c>
      <c r="P30" s="8" t="s">
        <v>131</v>
      </c>
      <c r="Q30" s="73" t="s">
        <v>247</v>
      </c>
    </row>
    <row r="31" spans="1:20" s="9" customFormat="1">
      <c r="A31" s="170"/>
      <c r="B31" s="6">
        <v>72</v>
      </c>
      <c r="C31" s="6" t="s">
        <v>226</v>
      </c>
      <c r="D31" s="16">
        <v>27</v>
      </c>
      <c r="E31" s="16">
        <v>0.8</v>
      </c>
      <c r="F31" s="6" t="s">
        <v>232</v>
      </c>
      <c r="G31" s="6">
        <v>32</v>
      </c>
      <c r="H31" s="6">
        <v>0.7</v>
      </c>
      <c r="I31" s="6" t="s">
        <v>24</v>
      </c>
      <c r="J31" s="6">
        <v>1</v>
      </c>
      <c r="K31" s="6">
        <v>13</v>
      </c>
      <c r="L31" s="6">
        <v>14</v>
      </c>
      <c r="M31" s="6">
        <v>161</v>
      </c>
      <c r="N31" s="6">
        <v>129</v>
      </c>
      <c r="O31" s="6">
        <v>111</v>
      </c>
      <c r="P31" s="8" t="s">
        <v>131</v>
      </c>
      <c r="Q31" s="73" t="s">
        <v>247</v>
      </c>
    </row>
    <row r="32" spans="1:20" s="9" customFormat="1">
      <c r="A32" s="170"/>
      <c r="B32" s="6">
        <v>102</v>
      </c>
      <c r="C32" s="6" t="s">
        <v>28</v>
      </c>
      <c r="D32" s="16">
        <v>3.4</v>
      </c>
      <c r="E32" s="16">
        <v>1</v>
      </c>
      <c r="F32" s="6" t="s">
        <v>25</v>
      </c>
      <c r="G32" s="6">
        <v>53</v>
      </c>
      <c r="H32" s="6">
        <v>0.6</v>
      </c>
      <c r="I32" s="6" t="s">
        <v>229</v>
      </c>
      <c r="J32" s="6">
        <v>2</v>
      </c>
      <c r="K32" s="6">
        <v>20</v>
      </c>
      <c r="L32" s="6">
        <v>22</v>
      </c>
      <c r="M32" s="6">
        <v>48</v>
      </c>
      <c r="N32" s="6">
        <v>48</v>
      </c>
      <c r="O32" s="6">
        <v>42</v>
      </c>
      <c r="P32" s="8" t="s">
        <v>131</v>
      </c>
      <c r="Q32" s="73" t="s">
        <v>247</v>
      </c>
    </row>
    <row r="33" spans="1:20" s="9" customFormat="1">
      <c r="A33" s="170"/>
      <c r="B33" s="6">
        <v>102</v>
      </c>
      <c r="C33" s="6" t="s">
        <v>30</v>
      </c>
      <c r="D33" s="16">
        <v>3.4</v>
      </c>
      <c r="E33" s="16">
        <v>0.8</v>
      </c>
      <c r="F33" s="6" t="s">
        <v>25</v>
      </c>
      <c r="G33" s="6">
        <v>53</v>
      </c>
      <c r="H33" s="6">
        <v>0.6</v>
      </c>
      <c r="I33" s="6" t="s">
        <v>229</v>
      </c>
      <c r="J33" s="6">
        <v>2</v>
      </c>
      <c r="K33" s="6">
        <v>20</v>
      </c>
      <c r="L33" s="6">
        <v>22</v>
      </c>
      <c r="M33" s="6">
        <v>58</v>
      </c>
      <c r="N33" s="6">
        <v>46</v>
      </c>
      <c r="O33" s="6">
        <v>40</v>
      </c>
      <c r="P33" s="3" t="s">
        <v>131</v>
      </c>
      <c r="Q33" s="73" t="s">
        <v>247</v>
      </c>
    </row>
    <row r="34" spans="1:20" s="9" customFormat="1">
      <c r="A34" s="170"/>
      <c r="B34" s="6">
        <v>30</v>
      </c>
      <c r="C34" s="6" t="s">
        <v>28</v>
      </c>
      <c r="D34" s="16">
        <v>8.4</v>
      </c>
      <c r="E34" s="16">
        <v>0.1</v>
      </c>
      <c r="F34" s="6" t="s">
        <v>234</v>
      </c>
      <c r="G34" s="6">
        <v>52</v>
      </c>
      <c r="H34" s="6">
        <v>0.45</v>
      </c>
      <c r="I34" s="6" t="s">
        <v>235</v>
      </c>
      <c r="J34" s="6">
        <v>2</v>
      </c>
      <c r="K34" s="6">
        <v>20</v>
      </c>
      <c r="L34" s="6">
        <v>24</v>
      </c>
      <c r="M34" s="6">
        <v>200</v>
      </c>
      <c r="N34" s="6">
        <v>20</v>
      </c>
      <c r="O34" s="6">
        <v>18</v>
      </c>
      <c r="P34" s="3" t="s">
        <v>131</v>
      </c>
      <c r="Q34" s="73" t="s">
        <v>247</v>
      </c>
    </row>
    <row r="35" spans="1:20" s="9" customFormat="1">
      <c r="A35" s="170"/>
      <c r="B35" s="6">
        <v>39</v>
      </c>
      <c r="C35" s="6">
        <v>19</v>
      </c>
      <c r="D35" s="16">
        <v>0.2</v>
      </c>
      <c r="E35" s="16">
        <v>0.2</v>
      </c>
      <c r="F35" s="6" t="s">
        <v>236</v>
      </c>
      <c r="G35" s="6">
        <v>34</v>
      </c>
      <c r="H35" s="6">
        <v>0.7</v>
      </c>
      <c r="I35" s="6" t="s">
        <v>229</v>
      </c>
      <c r="J35" s="6">
        <v>2</v>
      </c>
      <c r="K35" s="6">
        <v>12</v>
      </c>
      <c r="L35" s="6">
        <v>14</v>
      </c>
      <c r="M35" s="6">
        <v>215</v>
      </c>
      <c r="N35" s="6">
        <v>43</v>
      </c>
      <c r="O35" s="6">
        <v>38</v>
      </c>
      <c r="P35" s="3" t="s">
        <v>131</v>
      </c>
      <c r="Q35" s="73" t="s">
        <v>247</v>
      </c>
    </row>
    <row r="36" spans="1:20" s="9" customFormat="1">
      <c r="A36" s="170"/>
      <c r="B36" s="6">
        <v>33</v>
      </c>
      <c r="C36" s="6" t="s">
        <v>237</v>
      </c>
      <c r="D36" s="16">
        <v>1.7</v>
      </c>
      <c r="E36" s="16">
        <v>0.7</v>
      </c>
      <c r="F36" s="6" t="s">
        <v>25</v>
      </c>
      <c r="G36" s="6">
        <v>34</v>
      </c>
      <c r="H36" s="6">
        <v>0.7</v>
      </c>
      <c r="I36" s="6" t="s">
        <v>26</v>
      </c>
      <c r="J36" s="6">
        <v>1</v>
      </c>
      <c r="K36" s="6">
        <v>18</v>
      </c>
      <c r="L36" s="6">
        <v>20</v>
      </c>
      <c r="M36" s="6">
        <v>179</v>
      </c>
      <c r="N36" s="6">
        <v>125</v>
      </c>
      <c r="O36" s="6">
        <v>109</v>
      </c>
      <c r="P36" s="3" t="s">
        <v>131</v>
      </c>
      <c r="Q36" s="73" t="s">
        <v>247</v>
      </c>
    </row>
    <row r="37" spans="1:20" s="9" customFormat="1">
      <c r="A37" s="170"/>
      <c r="B37" s="6">
        <v>30</v>
      </c>
      <c r="C37" s="6" t="s">
        <v>37</v>
      </c>
      <c r="D37" s="16">
        <v>5.7</v>
      </c>
      <c r="E37" s="16">
        <v>0.9</v>
      </c>
      <c r="F37" s="6" t="s">
        <v>25</v>
      </c>
      <c r="G37" s="6">
        <v>54</v>
      </c>
      <c r="H37" s="6">
        <v>0.6</v>
      </c>
      <c r="I37" s="6" t="s">
        <v>26</v>
      </c>
      <c r="J37" s="6">
        <v>2</v>
      </c>
      <c r="K37" s="6">
        <v>18</v>
      </c>
      <c r="L37" s="6">
        <v>22</v>
      </c>
      <c r="M37" s="6">
        <v>67</v>
      </c>
      <c r="N37" s="6">
        <v>60</v>
      </c>
      <c r="O37" s="6">
        <v>52</v>
      </c>
      <c r="P37" s="3" t="s">
        <v>131</v>
      </c>
      <c r="Q37" s="73" t="s">
        <v>247</v>
      </c>
    </row>
    <row r="38" spans="1:20" s="9" customFormat="1">
      <c r="A38" s="170"/>
      <c r="B38" s="6">
        <v>96</v>
      </c>
      <c r="C38" s="6">
        <v>24</v>
      </c>
      <c r="D38" s="16">
        <v>0.4</v>
      </c>
      <c r="E38" s="16">
        <v>0.4</v>
      </c>
      <c r="F38" s="6" t="s">
        <v>25</v>
      </c>
      <c r="G38" s="6">
        <v>35</v>
      </c>
      <c r="H38" s="6">
        <v>0.7</v>
      </c>
      <c r="I38" s="6" t="s">
        <v>26</v>
      </c>
      <c r="J38" s="6" t="s">
        <v>203</v>
      </c>
      <c r="K38" s="6">
        <v>18</v>
      </c>
      <c r="L38" s="6">
        <v>18</v>
      </c>
      <c r="M38" s="6">
        <v>85</v>
      </c>
      <c r="N38" s="6">
        <v>34</v>
      </c>
      <c r="O38" s="6">
        <v>30</v>
      </c>
      <c r="P38" s="3" t="s">
        <v>131</v>
      </c>
      <c r="Q38" s="73" t="s">
        <v>247</v>
      </c>
    </row>
    <row r="39" spans="1:20" s="9" customFormat="1">
      <c r="A39" s="170"/>
      <c r="B39" s="6">
        <v>92</v>
      </c>
      <c r="C39" s="6" t="s">
        <v>239</v>
      </c>
      <c r="D39" s="16">
        <v>1.5</v>
      </c>
      <c r="E39" s="16">
        <v>0.3</v>
      </c>
      <c r="F39" s="17" t="s">
        <v>238</v>
      </c>
      <c r="G39" s="6">
        <v>35</v>
      </c>
      <c r="H39" s="6">
        <v>0.8</v>
      </c>
      <c r="I39" s="6" t="s">
        <v>252</v>
      </c>
      <c r="J39" s="6">
        <v>2</v>
      </c>
      <c r="K39" s="6">
        <v>16</v>
      </c>
      <c r="L39" s="6">
        <v>16</v>
      </c>
      <c r="M39" s="6">
        <v>127</v>
      </c>
      <c r="N39" s="6">
        <v>38</v>
      </c>
      <c r="O39" s="6">
        <v>34</v>
      </c>
      <c r="P39" s="3" t="s">
        <v>131</v>
      </c>
      <c r="Q39" s="73" t="s">
        <v>247</v>
      </c>
    </row>
    <row r="40" spans="1:20">
      <c r="A40" s="161" t="s">
        <v>129</v>
      </c>
      <c r="B40" s="161"/>
      <c r="C40" s="161"/>
      <c r="D40" s="161"/>
      <c r="E40" s="65">
        <f>SUM(E23:E39)</f>
        <v>11.1</v>
      </c>
      <c r="F40" s="165"/>
      <c r="G40" s="166"/>
      <c r="H40" s="166"/>
      <c r="I40" s="166"/>
      <c r="J40" s="166"/>
      <c r="K40" s="166"/>
      <c r="L40" s="166"/>
      <c r="M40" s="167"/>
      <c r="N40" s="65">
        <f>SUM(N23:N39)</f>
        <v>1247</v>
      </c>
      <c r="O40" s="65">
        <f>SUM(O23:O39)</f>
        <v>1093</v>
      </c>
      <c r="P40" s="189"/>
      <c r="Q40" s="190"/>
      <c r="T40" s="9"/>
    </row>
    <row r="41" spans="1:20" ht="9.75" customHeight="1">
      <c r="A41" s="12">
        <v>1</v>
      </c>
      <c r="B41" s="12">
        <v>2</v>
      </c>
      <c r="C41" s="12">
        <v>3</v>
      </c>
      <c r="D41" s="121">
        <v>4</v>
      </c>
      <c r="E41" s="12">
        <v>5</v>
      </c>
      <c r="F41" s="12">
        <v>6</v>
      </c>
      <c r="G41" s="12">
        <v>7</v>
      </c>
      <c r="H41" s="12">
        <v>8</v>
      </c>
      <c r="I41" s="12">
        <v>9</v>
      </c>
      <c r="J41" s="12">
        <v>10</v>
      </c>
      <c r="K41" s="12">
        <v>11</v>
      </c>
      <c r="L41" s="12">
        <v>12</v>
      </c>
      <c r="M41" s="12">
        <v>13</v>
      </c>
      <c r="N41" s="12">
        <v>14</v>
      </c>
      <c r="O41" s="12">
        <v>15</v>
      </c>
      <c r="P41" s="12">
        <v>16</v>
      </c>
      <c r="Q41" s="12">
        <v>17</v>
      </c>
    </row>
    <row r="42" spans="1:20" s="9" customFormat="1">
      <c r="A42" s="171" t="s">
        <v>31</v>
      </c>
      <c r="B42" s="6">
        <v>50</v>
      </c>
      <c r="C42" s="8">
        <v>33</v>
      </c>
      <c r="D42" s="16">
        <v>0.4</v>
      </c>
      <c r="E42" s="6">
        <v>0.4</v>
      </c>
      <c r="F42" s="68" t="s">
        <v>25</v>
      </c>
      <c r="G42" s="6">
        <v>40</v>
      </c>
      <c r="H42" s="6">
        <v>0.7</v>
      </c>
      <c r="I42" s="6" t="s">
        <v>26</v>
      </c>
      <c r="J42" s="6">
        <v>1</v>
      </c>
      <c r="K42" s="6">
        <v>17</v>
      </c>
      <c r="L42" s="6">
        <v>18</v>
      </c>
      <c r="M42" s="6">
        <v>290</v>
      </c>
      <c r="N42" s="6">
        <v>116</v>
      </c>
      <c r="O42" s="6">
        <v>102</v>
      </c>
      <c r="P42" s="8" t="s">
        <v>131</v>
      </c>
      <c r="Q42" s="76" t="s">
        <v>247</v>
      </c>
      <c r="R42" s="74"/>
    </row>
    <row r="43" spans="1:20" s="9" customFormat="1">
      <c r="A43" s="171"/>
      <c r="B43" s="6">
        <v>50</v>
      </c>
      <c r="C43" s="6" t="s">
        <v>241</v>
      </c>
      <c r="D43" s="16">
        <v>3.1</v>
      </c>
      <c r="E43" s="6">
        <v>0.9</v>
      </c>
      <c r="F43" s="8" t="s">
        <v>25</v>
      </c>
      <c r="G43" s="6">
        <v>40</v>
      </c>
      <c r="H43" s="6">
        <v>0.7</v>
      </c>
      <c r="I43" s="6" t="s">
        <v>26</v>
      </c>
      <c r="J43" s="6">
        <v>1</v>
      </c>
      <c r="K43" s="6">
        <v>17</v>
      </c>
      <c r="L43" s="6">
        <v>18</v>
      </c>
      <c r="M43" s="6">
        <v>224</v>
      </c>
      <c r="N43" s="6">
        <v>202</v>
      </c>
      <c r="O43" s="6">
        <v>178</v>
      </c>
      <c r="P43" s="8" t="s">
        <v>131</v>
      </c>
      <c r="Q43" s="125" t="s">
        <v>248</v>
      </c>
      <c r="R43" s="75" t="s">
        <v>138</v>
      </c>
    </row>
    <row r="44" spans="1:20" s="9" customFormat="1">
      <c r="A44" s="171"/>
      <c r="B44" s="6">
        <v>50</v>
      </c>
      <c r="C44" s="8" t="s">
        <v>33</v>
      </c>
      <c r="D44" s="16">
        <v>3.1</v>
      </c>
      <c r="E44" s="6">
        <v>0.8</v>
      </c>
      <c r="F44" s="8" t="s">
        <v>25</v>
      </c>
      <c r="G44" s="6">
        <v>40</v>
      </c>
      <c r="H44" s="6">
        <v>0.7</v>
      </c>
      <c r="I44" s="6" t="s">
        <v>26</v>
      </c>
      <c r="J44" s="6">
        <v>1</v>
      </c>
      <c r="K44" s="6">
        <v>17</v>
      </c>
      <c r="L44" s="6">
        <v>18</v>
      </c>
      <c r="M44" s="6">
        <v>236</v>
      </c>
      <c r="N44" s="6">
        <v>189</v>
      </c>
      <c r="O44" s="6">
        <v>166</v>
      </c>
      <c r="P44" s="8" t="s">
        <v>131</v>
      </c>
      <c r="Q44" s="125" t="s">
        <v>248</v>
      </c>
      <c r="R44" s="75" t="s">
        <v>138</v>
      </c>
    </row>
    <row r="45" spans="1:20" s="9" customFormat="1">
      <c r="A45" s="171"/>
      <c r="B45" s="6">
        <v>50</v>
      </c>
      <c r="C45" s="8" t="s">
        <v>233</v>
      </c>
      <c r="D45" s="16">
        <v>3.1</v>
      </c>
      <c r="E45" s="6">
        <v>0.7</v>
      </c>
      <c r="F45" s="8" t="s">
        <v>25</v>
      </c>
      <c r="G45" s="6">
        <v>40</v>
      </c>
      <c r="H45" s="6">
        <v>0.7</v>
      </c>
      <c r="I45" s="6" t="s">
        <v>26</v>
      </c>
      <c r="J45" s="6">
        <v>1</v>
      </c>
      <c r="K45" s="6">
        <v>17</v>
      </c>
      <c r="L45" s="6">
        <v>18</v>
      </c>
      <c r="M45" s="6">
        <v>225</v>
      </c>
      <c r="N45" s="6">
        <v>158</v>
      </c>
      <c r="O45" s="6">
        <v>138</v>
      </c>
      <c r="P45" s="8" t="s">
        <v>131</v>
      </c>
      <c r="Q45" s="125" t="s">
        <v>248</v>
      </c>
      <c r="R45" s="75" t="s">
        <v>138</v>
      </c>
    </row>
    <row r="46" spans="1:20" s="9" customFormat="1">
      <c r="A46" s="171"/>
      <c r="B46" s="6">
        <v>50</v>
      </c>
      <c r="C46" s="6" t="s">
        <v>242</v>
      </c>
      <c r="D46" s="16">
        <v>3.1</v>
      </c>
      <c r="E46" s="6">
        <v>0.7</v>
      </c>
      <c r="F46" s="6" t="s">
        <v>25</v>
      </c>
      <c r="G46" s="6">
        <v>40</v>
      </c>
      <c r="H46" s="6">
        <v>0.7</v>
      </c>
      <c r="I46" s="6" t="s">
        <v>26</v>
      </c>
      <c r="J46" s="6">
        <v>1</v>
      </c>
      <c r="K46" s="6">
        <v>17</v>
      </c>
      <c r="L46" s="6">
        <v>18</v>
      </c>
      <c r="M46" s="6">
        <v>136</v>
      </c>
      <c r="N46" s="6">
        <v>95</v>
      </c>
      <c r="O46" s="6">
        <v>83</v>
      </c>
      <c r="P46" s="8" t="s">
        <v>131</v>
      </c>
      <c r="Q46" s="76" t="s">
        <v>248</v>
      </c>
      <c r="R46" s="75"/>
    </row>
    <row r="47" spans="1:20" s="9" customFormat="1">
      <c r="A47" s="171"/>
      <c r="B47" s="6">
        <v>50</v>
      </c>
      <c r="C47" s="6" t="s">
        <v>243</v>
      </c>
      <c r="D47" s="16">
        <v>1.3</v>
      </c>
      <c r="E47" s="6">
        <v>0.7</v>
      </c>
      <c r="F47" s="6" t="s">
        <v>25</v>
      </c>
      <c r="G47" s="6">
        <v>40</v>
      </c>
      <c r="H47" s="6">
        <v>0.7</v>
      </c>
      <c r="I47" s="6" t="s">
        <v>26</v>
      </c>
      <c r="J47" s="6">
        <v>1</v>
      </c>
      <c r="K47" s="6">
        <v>17</v>
      </c>
      <c r="L47" s="6">
        <v>18</v>
      </c>
      <c r="M47" s="6">
        <v>246</v>
      </c>
      <c r="N47" s="6">
        <v>172</v>
      </c>
      <c r="O47" s="6">
        <v>151</v>
      </c>
      <c r="P47" s="8" t="s">
        <v>131</v>
      </c>
      <c r="Q47" s="125" t="s">
        <v>247</v>
      </c>
      <c r="R47" s="75" t="s">
        <v>138</v>
      </c>
    </row>
    <row r="48" spans="1:20" s="9" customFormat="1">
      <c r="A48" s="171"/>
      <c r="B48" s="6">
        <v>50</v>
      </c>
      <c r="C48" s="8" t="s">
        <v>244</v>
      </c>
      <c r="D48" s="16">
        <v>1.3</v>
      </c>
      <c r="E48" s="6">
        <v>0.6</v>
      </c>
      <c r="F48" s="6" t="s">
        <v>25</v>
      </c>
      <c r="G48" s="6">
        <v>40</v>
      </c>
      <c r="H48" s="6">
        <v>0.7</v>
      </c>
      <c r="I48" s="6" t="s">
        <v>26</v>
      </c>
      <c r="J48" s="6">
        <v>1</v>
      </c>
      <c r="K48" s="6">
        <v>17</v>
      </c>
      <c r="L48" s="6">
        <v>18</v>
      </c>
      <c r="M48" s="6">
        <v>265</v>
      </c>
      <c r="N48" s="6">
        <v>159</v>
      </c>
      <c r="O48" s="6">
        <v>140</v>
      </c>
      <c r="P48" s="8" t="s">
        <v>131</v>
      </c>
      <c r="Q48" s="125" t="s">
        <v>247</v>
      </c>
      <c r="R48" s="75" t="s">
        <v>138</v>
      </c>
    </row>
    <row r="49" spans="1:18" s="9" customFormat="1">
      <c r="A49" s="171"/>
      <c r="B49" s="6">
        <v>71</v>
      </c>
      <c r="C49" s="6" t="s">
        <v>225</v>
      </c>
      <c r="D49" s="16">
        <v>1.9</v>
      </c>
      <c r="E49" s="6">
        <v>0.9</v>
      </c>
      <c r="F49" s="6" t="s">
        <v>25</v>
      </c>
      <c r="G49" s="6">
        <v>75</v>
      </c>
      <c r="H49" s="6">
        <v>0.55000000000000004</v>
      </c>
      <c r="I49" s="6" t="s">
        <v>26</v>
      </c>
      <c r="J49" s="6">
        <v>1</v>
      </c>
      <c r="K49" s="6">
        <v>23</v>
      </c>
      <c r="L49" s="6">
        <v>30</v>
      </c>
      <c r="M49" s="6">
        <v>244</v>
      </c>
      <c r="N49" s="6">
        <v>220</v>
      </c>
      <c r="O49" s="6">
        <v>196</v>
      </c>
      <c r="P49" s="8" t="s">
        <v>131</v>
      </c>
      <c r="Q49" s="76" t="s">
        <v>247</v>
      </c>
      <c r="R49" s="75"/>
    </row>
    <row r="50" spans="1:18" s="9" customFormat="1">
      <c r="A50" s="171"/>
      <c r="B50" s="6">
        <v>72</v>
      </c>
      <c r="C50" s="6" t="s">
        <v>245</v>
      </c>
      <c r="D50" s="16">
        <v>2.2999999999999998</v>
      </c>
      <c r="E50" s="6">
        <v>0.5</v>
      </c>
      <c r="F50" s="6" t="s">
        <v>23</v>
      </c>
      <c r="G50" s="6">
        <v>40</v>
      </c>
      <c r="H50" s="6">
        <v>0.7</v>
      </c>
      <c r="I50" s="6" t="s">
        <v>246</v>
      </c>
      <c r="J50" s="6">
        <v>1</v>
      </c>
      <c r="K50" s="6">
        <v>17</v>
      </c>
      <c r="L50" s="6">
        <v>16</v>
      </c>
      <c r="M50" s="6">
        <v>208</v>
      </c>
      <c r="N50" s="6">
        <v>104</v>
      </c>
      <c r="O50" s="6">
        <v>91</v>
      </c>
      <c r="P50" s="8" t="s">
        <v>131</v>
      </c>
      <c r="Q50" s="76" t="s">
        <v>247</v>
      </c>
      <c r="R50" s="75"/>
    </row>
    <row r="51" spans="1:18">
      <c r="A51" s="159" t="s">
        <v>129</v>
      </c>
      <c r="B51" s="159"/>
      <c r="C51" s="159"/>
      <c r="D51" s="159"/>
      <c r="E51" s="69">
        <f>SUM(E42:E50)</f>
        <v>6.2</v>
      </c>
      <c r="F51" s="70"/>
      <c r="G51" s="70"/>
      <c r="H51" s="70"/>
      <c r="I51" s="70"/>
      <c r="J51" s="70"/>
      <c r="K51" s="70"/>
      <c r="L51" s="70"/>
      <c r="M51" s="70"/>
      <c r="N51" s="70">
        <f>SUM(N42:N50)</f>
        <v>1415</v>
      </c>
      <c r="O51" s="70">
        <f>SUM(O42:O50)</f>
        <v>1245</v>
      </c>
      <c r="P51" s="64"/>
      <c r="Q51" s="67" t="s">
        <v>249</v>
      </c>
    </row>
    <row r="52" spans="1:18">
      <c r="A52" s="71"/>
      <c r="B52" s="71"/>
      <c r="C52" s="71"/>
      <c r="D52" s="122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8" ht="15.75">
      <c r="A53" s="162" t="s">
        <v>40</v>
      </c>
      <c r="B53" s="163"/>
      <c r="C53" s="163"/>
      <c r="D53" s="164"/>
      <c r="E53" s="72">
        <f>E51+E40</f>
        <v>17.3</v>
      </c>
      <c r="F53" s="162"/>
      <c r="G53" s="163"/>
      <c r="H53" s="163"/>
      <c r="I53" s="163"/>
      <c r="J53" s="163"/>
      <c r="K53" s="163"/>
      <c r="L53" s="163"/>
      <c r="M53" s="164"/>
      <c r="N53" s="72">
        <f>N51+N40</f>
        <v>2662</v>
      </c>
      <c r="O53" s="72">
        <f>O51+O40</f>
        <v>2338</v>
      </c>
      <c r="P53" s="162"/>
      <c r="Q53" s="164"/>
    </row>
    <row r="55" spans="1:18">
      <c r="B55" s="156" t="s">
        <v>133</v>
      </c>
      <c r="C55" s="156"/>
      <c r="D55" s="156"/>
      <c r="E55" s="156"/>
      <c r="F55" s="156"/>
      <c r="G55" s="156"/>
      <c r="H55" s="156"/>
      <c r="I55" s="156"/>
      <c r="K55" s="156"/>
      <c r="L55" s="156"/>
      <c r="N55" s="156" t="s">
        <v>132</v>
      </c>
      <c r="O55" s="156"/>
      <c r="P55" s="156"/>
      <c r="Q55" s="156"/>
    </row>
    <row r="56" spans="1:18">
      <c r="B56" s="157" t="s">
        <v>21</v>
      </c>
      <c r="C56" s="157"/>
      <c r="D56" s="157"/>
      <c r="E56" s="157"/>
      <c r="F56" s="157"/>
      <c r="G56" s="157"/>
      <c r="H56" s="157"/>
      <c r="I56" s="157"/>
      <c r="J56" s="11"/>
      <c r="K56" s="157" t="s">
        <v>18</v>
      </c>
      <c r="L56" s="157"/>
      <c r="M56" s="11"/>
      <c r="N56" s="157" t="s">
        <v>19</v>
      </c>
      <c r="O56" s="157"/>
      <c r="P56" s="157"/>
      <c r="Q56" s="157"/>
    </row>
    <row r="57" spans="1:18">
      <c r="B57" s="11"/>
      <c r="C57" s="160" t="s">
        <v>17</v>
      </c>
      <c r="D57" s="160"/>
      <c r="E57" s="160"/>
      <c r="F57" s="160"/>
      <c r="G57" s="160"/>
      <c r="H57" s="160"/>
      <c r="I57" s="11"/>
      <c r="J57" s="11"/>
      <c r="K57" s="11"/>
      <c r="L57" s="11"/>
      <c r="M57" s="11"/>
      <c r="N57" s="11"/>
      <c r="O57" s="11"/>
      <c r="P57" s="11"/>
      <c r="Q57" s="11"/>
    </row>
    <row r="58" spans="1:18">
      <c r="D58" s="158" t="s">
        <v>251</v>
      </c>
      <c r="E58" s="158"/>
      <c r="F58" s="158"/>
      <c r="G58" s="158"/>
    </row>
  </sheetData>
  <mergeCells count="59">
    <mergeCell ref="P53:Q53"/>
    <mergeCell ref="G20:G21"/>
    <mergeCell ref="K20:K21"/>
    <mergeCell ref="L20:L21"/>
    <mergeCell ref="P18:P21"/>
    <mergeCell ref="Q18:Q21"/>
    <mergeCell ref="P40:Q40"/>
    <mergeCell ref="L1:N1"/>
    <mergeCell ref="C2:E2"/>
    <mergeCell ref="E18:E21"/>
    <mergeCell ref="O1:Q1"/>
    <mergeCell ref="O2:Q2"/>
    <mergeCell ref="H2:J2"/>
    <mergeCell ref="L2:N2"/>
    <mergeCell ref="L3:N3"/>
    <mergeCell ref="C4:E4"/>
    <mergeCell ref="K4:O4"/>
    <mergeCell ref="C8:E8"/>
    <mergeCell ref="H8:J8"/>
    <mergeCell ref="K8:O8"/>
    <mergeCell ref="J6:P6"/>
    <mergeCell ref="K5:O5"/>
    <mergeCell ref="L7:N7"/>
    <mergeCell ref="A23:A39"/>
    <mergeCell ref="A42:A50"/>
    <mergeCell ref="M18:O19"/>
    <mergeCell ref="D12:N12"/>
    <mergeCell ref="D13:N13"/>
    <mergeCell ref="D14:N14"/>
    <mergeCell ref="D15:N15"/>
    <mergeCell ref="D16:N16"/>
    <mergeCell ref="D17:N17"/>
    <mergeCell ref="D18:D21"/>
    <mergeCell ref="L9:N9"/>
    <mergeCell ref="K10:O10"/>
    <mergeCell ref="A18:A21"/>
    <mergeCell ref="B18:B21"/>
    <mergeCell ref="C18:C21"/>
    <mergeCell ref="F18:L19"/>
    <mergeCell ref="F20:F21"/>
    <mergeCell ref="H20:H21"/>
    <mergeCell ref="I20:I21"/>
    <mergeCell ref="J20:J21"/>
    <mergeCell ref="M20:M21"/>
    <mergeCell ref="N20:N21"/>
    <mergeCell ref="O20:O21"/>
    <mergeCell ref="A51:D51"/>
    <mergeCell ref="B55:I55"/>
    <mergeCell ref="K55:L55"/>
    <mergeCell ref="C57:H57"/>
    <mergeCell ref="A40:D40"/>
    <mergeCell ref="A53:D53"/>
    <mergeCell ref="F53:M53"/>
    <mergeCell ref="F40:M40"/>
    <mergeCell ref="N55:Q55"/>
    <mergeCell ref="B56:I56"/>
    <mergeCell ref="K56:L56"/>
    <mergeCell ref="N56:Q56"/>
    <mergeCell ref="D58:G58"/>
  </mergeCells>
  <phoneticPr fontId="46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1"/>
  <sheetViews>
    <sheetView workbookViewId="0">
      <selection activeCell="E24" sqref="E24"/>
    </sheetView>
  </sheetViews>
  <sheetFormatPr defaultColWidth="9.140625" defaultRowHeight="15"/>
  <cols>
    <col min="1" max="1" width="18.7109375" style="49" customWidth="1"/>
    <col min="2" max="2" width="3.140625" style="51" customWidth="1"/>
    <col min="3" max="3" width="3.85546875" style="51" customWidth="1"/>
    <col min="4" max="4" width="8.5703125" style="54" customWidth="1"/>
    <col min="5" max="5" width="5.85546875" style="51" customWidth="1"/>
    <col min="6" max="6" width="16" style="52" customWidth="1"/>
    <col min="7" max="7" width="13.5703125" style="52" customWidth="1"/>
    <col min="8" max="8" width="4.5703125" style="52" customWidth="1"/>
    <col min="9" max="9" width="3.28515625" style="52" customWidth="1"/>
    <col min="10" max="10" width="4.5703125" style="52" customWidth="1"/>
    <col min="11" max="11" width="3.28515625" style="52" customWidth="1"/>
    <col min="12" max="12" width="4.5703125" style="52" customWidth="1"/>
    <col min="13" max="13" width="3.28515625" style="52" customWidth="1"/>
    <col min="14" max="14" width="4.5703125" style="52" customWidth="1"/>
    <col min="15" max="15" width="3.28515625" style="52" customWidth="1"/>
    <col min="16" max="16" width="4.5703125" style="52" customWidth="1"/>
    <col min="17" max="17" width="3.28515625" style="52" customWidth="1"/>
    <col min="18" max="18" width="4.5703125" style="52" customWidth="1"/>
    <col min="19" max="19" width="3.28515625" style="52" customWidth="1"/>
    <col min="20" max="20" width="4.5703125" style="52" customWidth="1"/>
    <col min="21" max="21" width="3.28515625" style="52" customWidth="1"/>
    <col min="22" max="22" width="7.5703125" style="52" customWidth="1"/>
    <col min="23" max="23" width="9.28515625" style="52" customWidth="1"/>
    <col min="24" max="24" width="6" style="19" customWidth="1"/>
    <col min="25" max="65" width="3.5703125" style="19" customWidth="1"/>
    <col min="66" max="66" width="3.5703125" style="20" customWidth="1"/>
    <col min="67" max="95" width="3.5703125" style="19" customWidth="1"/>
    <col min="96" max="16384" width="9.140625" style="19"/>
  </cols>
  <sheetData>
    <row r="1" spans="1:87">
      <c r="A1" s="191" t="s">
        <v>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8"/>
      <c r="Y1" s="18"/>
      <c r="Z1" s="18"/>
      <c r="AA1" s="18"/>
    </row>
    <row r="2" spans="1:87">
      <c r="A2" s="193" t="s">
        <v>72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8"/>
      <c r="Y2" s="18"/>
      <c r="Z2" s="18"/>
      <c r="AA2" s="18"/>
    </row>
    <row r="3" spans="1:87">
      <c r="A3" s="194" t="s">
        <v>73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8"/>
      <c r="Y3" s="18"/>
      <c r="Z3" s="18"/>
      <c r="AA3" s="18"/>
    </row>
    <row r="4" spans="1:87" ht="15.75" customHeight="1">
      <c r="A4" s="195" t="s">
        <v>117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7" t="s">
        <v>74</v>
      </c>
      <c r="Y4" s="18"/>
      <c r="Z4" s="18"/>
      <c r="AA4" s="18"/>
    </row>
    <row r="5" spans="1:87" ht="27" customHeight="1">
      <c r="A5" s="196" t="s">
        <v>3</v>
      </c>
      <c r="B5" s="196" t="s">
        <v>75</v>
      </c>
      <c r="C5" s="196" t="s">
        <v>76</v>
      </c>
      <c r="D5" s="198" t="s">
        <v>77</v>
      </c>
      <c r="E5" s="196" t="s">
        <v>78</v>
      </c>
      <c r="F5" s="196" t="s">
        <v>79</v>
      </c>
      <c r="G5" s="199" t="s">
        <v>80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200" t="s">
        <v>81</v>
      </c>
      <c r="U5" s="200"/>
      <c r="V5" s="196" t="s">
        <v>82</v>
      </c>
      <c r="W5" s="201" t="s">
        <v>83</v>
      </c>
      <c r="X5" s="197"/>
      <c r="Y5" s="18"/>
      <c r="Z5" s="18"/>
      <c r="AA5" s="18"/>
    </row>
    <row r="6" spans="1:87" ht="29.25" customHeight="1">
      <c r="A6" s="196"/>
      <c r="B6" s="196"/>
      <c r="C6" s="196"/>
      <c r="D6" s="198"/>
      <c r="E6" s="196"/>
      <c r="F6" s="196"/>
      <c r="G6" s="196" t="s">
        <v>84</v>
      </c>
      <c r="H6" s="196" t="s">
        <v>85</v>
      </c>
      <c r="I6" s="196"/>
      <c r="J6" s="196" t="s">
        <v>86</v>
      </c>
      <c r="K6" s="196"/>
      <c r="L6" s="196" t="s">
        <v>87</v>
      </c>
      <c r="M6" s="196"/>
      <c r="N6" s="196" t="s">
        <v>88</v>
      </c>
      <c r="O6" s="196"/>
      <c r="P6" s="196" t="s">
        <v>89</v>
      </c>
      <c r="Q6" s="196"/>
      <c r="R6" s="196" t="s">
        <v>90</v>
      </c>
      <c r="S6" s="196"/>
      <c r="T6" s="200"/>
      <c r="U6" s="200"/>
      <c r="V6" s="196"/>
      <c r="W6" s="202"/>
      <c r="X6" s="197"/>
      <c r="Y6" s="203" t="s">
        <v>91</v>
      </c>
      <c r="Z6" s="204" t="s">
        <v>92</v>
      </c>
      <c r="AA6" s="205" t="s">
        <v>93</v>
      </c>
      <c r="AB6" s="209" t="s">
        <v>60</v>
      </c>
      <c r="AC6" s="209" t="s">
        <v>89</v>
      </c>
      <c r="AD6" s="209" t="s">
        <v>94</v>
      </c>
      <c r="AE6" s="210" t="s">
        <v>95</v>
      </c>
      <c r="AF6" s="211" t="s">
        <v>96</v>
      </c>
      <c r="AG6" s="211"/>
      <c r="AH6" s="211"/>
      <c r="AI6" s="211"/>
      <c r="AJ6" s="211"/>
      <c r="AK6" s="211"/>
      <c r="AL6" s="206" t="s">
        <v>95</v>
      </c>
      <c r="AM6" s="211" t="s">
        <v>97</v>
      </c>
      <c r="AN6" s="211"/>
      <c r="AO6" s="211"/>
      <c r="AP6" s="211"/>
      <c r="AQ6" s="211"/>
      <c r="AR6" s="211"/>
      <c r="AS6" s="206" t="s">
        <v>95</v>
      </c>
      <c r="AT6" s="211" t="s">
        <v>98</v>
      </c>
      <c r="AU6" s="211"/>
      <c r="AV6" s="211"/>
      <c r="AW6" s="211"/>
      <c r="AX6" s="211"/>
      <c r="AY6" s="211"/>
      <c r="AZ6" s="206" t="s">
        <v>95</v>
      </c>
      <c r="BA6" s="211" t="s">
        <v>99</v>
      </c>
      <c r="BB6" s="211"/>
      <c r="BC6" s="211"/>
      <c r="BD6" s="211"/>
      <c r="BE6" s="211"/>
      <c r="BF6" s="211"/>
      <c r="BG6" s="206" t="s">
        <v>95</v>
      </c>
      <c r="BH6" s="211" t="s">
        <v>100</v>
      </c>
      <c r="BI6" s="211"/>
      <c r="BJ6" s="211"/>
      <c r="BK6" s="211"/>
      <c r="BL6" s="211"/>
      <c r="BM6" s="211"/>
      <c r="BN6" s="217" t="s">
        <v>95</v>
      </c>
      <c r="BO6" s="211" t="s">
        <v>101</v>
      </c>
      <c r="BP6" s="211"/>
      <c r="BQ6" s="211"/>
      <c r="BR6" s="211"/>
      <c r="BS6" s="211"/>
      <c r="BT6" s="211"/>
      <c r="BU6" s="217" t="s">
        <v>95</v>
      </c>
      <c r="BV6" s="211" t="s">
        <v>102</v>
      </c>
      <c r="BW6" s="211"/>
      <c r="BX6" s="211"/>
      <c r="BY6" s="211"/>
      <c r="BZ6" s="211"/>
      <c r="CA6" s="211"/>
      <c r="CB6" s="217" t="s">
        <v>95</v>
      </c>
      <c r="CC6" s="211" t="s">
        <v>103</v>
      </c>
      <c r="CD6" s="211"/>
      <c r="CE6" s="211"/>
      <c r="CF6" s="211"/>
      <c r="CG6" s="211"/>
      <c r="CH6" s="211"/>
      <c r="CI6" s="217" t="s">
        <v>95</v>
      </c>
    </row>
    <row r="7" spans="1:87" ht="23.25" customHeight="1">
      <c r="A7" s="196"/>
      <c r="B7" s="196"/>
      <c r="C7" s="196"/>
      <c r="D7" s="198"/>
      <c r="E7" s="196"/>
      <c r="F7" s="196"/>
      <c r="G7" s="196"/>
      <c r="H7" s="21" t="s">
        <v>104</v>
      </c>
      <c r="I7" s="21" t="s">
        <v>105</v>
      </c>
      <c r="J7" s="21" t="s">
        <v>104</v>
      </c>
      <c r="K7" s="21" t="s">
        <v>105</v>
      </c>
      <c r="L7" s="21" t="s">
        <v>104</v>
      </c>
      <c r="M7" s="21" t="s">
        <v>105</v>
      </c>
      <c r="N7" s="21" t="s">
        <v>104</v>
      </c>
      <c r="O7" s="21" t="s">
        <v>105</v>
      </c>
      <c r="P7" s="21" t="s">
        <v>104</v>
      </c>
      <c r="Q7" s="21" t="s">
        <v>105</v>
      </c>
      <c r="R7" s="21" t="s">
        <v>104</v>
      </c>
      <c r="S7" s="21" t="s">
        <v>105</v>
      </c>
      <c r="T7" s="21" t="s">
        <v>104</v>
      </c>
      <c r="U7" s="21" t="s">
        <v>105</v>
      </c>
      <c r="V7" s="196"/>
      <c r="W7" s="202"/>
      <c r="X7" s="197"/>
      <c r="Y7" s="203"/>
      <c r="Z7" s="204"/>
      <c r="AA7" s="205"/>
      <c r="AB7" s="209"/>
      <c r="AC7" s="209"/>
      <c r="AD7" s="209"/>
      <c r="AE7" s="210"/>
      <c r="AF7" s="22" t="s">
        <v>91</v>
      </c>
      <c r="AG7" s="23" t="s">
        <v>92</v>
      </c>
      <c r="AH7" s="24" t="s">
        <v>93</v>
      </c>
      <c r="AI7" s="25" t="s">
        <v>60</v>
      </c>
      <c r="AJ7" s="25" t="s">
        <v>89</v>
      </c>
      <c r="AK7" s="25" t="s">
        <v>94</v>
      </c>
      <c r="AL7" s="207"/>
      <c r="AM7" s="22" t="s">
        <v>91</v>
      </c>
      <c r="AN7" s="23" t="s">
        <v>92</v>
      </c>
      <c r="AO7" s="24" t="s">
        <v>93</v>
      </c>
      <c r="AP7" s="25" t="s">
        <v>60</v>
      </c>
      <c r="AQ7" s="25" t="s">
        <v>89</v>
      </c>
      <c r="AR7" s="25" t="s">
        <v>94</v>
      </c>
      <c r="AS7" s="207"/>
      <c r="AT7" s="22" t="s">
        <v>91</v>
      </c>
      <c r="AU7" s="23" t="s">
        <v>92</v>
      </c>
      <c r="AV7" s="24" t="s">
        <v>93</v>
      </c>
      <c r="AW7" s="25" t="s">
        <v>60</v>
      </c>
      <c r="AX7" s="25" t="s">
        <v>89</v>
      </c>
      <c r="AY7" s="25" t="s">
        <v>94</v>
      </c>
      <c r="AZ7" s="207"/>
      <c r="BA7" s="22" t="s">
        <v>91</v>
      </c>
      <c r="BB7" s="23" t="s">
        <v>92</v>
      </c>
      <c r="BC7" s="24" t="s">
        <v>93</v>
      </c>
      <c r="BD7" s="25" t="s">
        <v>60</v>
      </c>
      <c r="BE7" s="25" t="s">
        <v>89</v>
      </c>
      <c r="BF7" s="25" t="s">
        <v>94</v>
      </c>
      <c r="BG7" s="207"/>
      <c r="BH7" s="22" t="s">
        <v>91</v>
      </c>
      <c r="BI7" s="23" t="s">
        <v>92</v>
      </c>
      <c r="BJ7" s="24" t="s">
        <v>93</v>
      </c>
      <c r="BK7" s="25" t="s">
        <v>60</v>
      </c>
      <c r="BL7" s="25" t="s">
        <v>89</v>
      </c>
      <c r="BM7" s="25" t="s">
        <v>94</v>
      </c>
      <c r="BN7" s="217"/>
      <c r="BO7" s="22" t="s">
        <v>91</v>
      </c>
      <c r="BP7" s="23" t="s">
        <v>92</v>
      </c>
      <c r="BQ7" s="24" t="s">
        <v>93</v>
      </c>
      <c r="BR7" s="25" t="s">
        <v>60</v>
      </c>
      <c r="BS7" s="25" t="s">
        <v>89</v>
      </c>
      <c r="BT7" s="25" t="s">
        <v>94</v>
      </c>
      <c r="BU7" s="217"/>
      <c r="BV7" s="22" t="s">
        <v>91</v>
      </c>
      <c r="BW7" s="23" t="s">
        <v>92</v>
      </c>
      <c r="BX7" s="24" t="s">
        <v>93</v>
      </c>
      <c r="BY7" s="25" t="s">
        <v>60</v>
      </c>
      <c r="BZ7" s="25" t="s">
        <v>89</v>
      </c>
      <c r="CA7" s="25" t="s">
        <v>94</v>
      </c>
      <c r="CB7" s="217"/>
      <c r="CC7" s="22" t="s">
        <v>91</v>
      </c>
      <c r="CD7" s="23" t="s">
        <v>92</v>
      </c>
      <c r="CE7" s="24" t="s">
        <v>93</v>
      </c>
      <c r="CF7" s="25" t="s">
        <v>60</v>
      </c>
      <c r="CG7" s="25" t="s">
        <v>89</v>
      </c>
      <c r="CH7" s="25" t="s">
        <v>94</v>
      </c>
      <c r="CI7" s="217"/>
    </row>
    <row r="8" spans="1:87" ht="7.5" customHeight="1">
      <c r="A8" s="126">
        <v>1</v>
      </c>
      <c r="B8" s="126">
        <v>2</v>
      </c>
      <c r="C8" s="126">
        <v>3</v>
      </c>
      <c r="D8" s="127">
        <v>4</v>
      </c>
      <c r="E8" s="126">
        <v>5</v>
      </c>
      <c r="F8" s="126">
        <v>6</v>
      </c>
      <c r="G8" s="126">
        <v>7</v>
      </c>
      <c r="H8" s="126">
        <v>8</v>
      </c>
      <c r="I8" s="126">
        <v>9</v>
      </c>
      <c r="J8" s="126">
        <v>10</v>
      </c>
      <c r="K8" s="126">
        <v>11</v>
      </c>
      <c r="L8" s="126">
        <v>12</v>
      </c>
      <c r="M8" s="126">
        <v>13</v>
      </c>
      <c r="N8" s="126">
        <v>14</v>
      </c>
      <c r="O8" s="126">
        <v>15</v>
      </c>
      <c r="P8" s="126">
        <v>16</v>
      </c>
      <c r="Q8" s="126">
        <v>17</v>
      </c>
      <c r="R8" s="126">
        <v>18</v>
      </c>
      <c r="S8" s="126">
        <v>19</v>
      </c>
      <c r="T8" s="126"/>
      <c r="U8" s="126"/>
      <c r="V8" s="126">
        <v>22</v>
      </c>
      <c r="W8" s="128">
        <v>23</v>
      </c>
      <c r="X8" s="18"/>
      <c r="Y8" s="18"/>
      <c r="Z8" s="18"/>
      <c r="AA8" s="18"/>
      <c r="AE8" s="210"/>
      <c r="AF8" s="24"/>
      <c r="AG8" s="24"/>
      <c r="AH8" s="24"/>
      <c r="AI8" s="24"/>
      <c r="AJ8" s="24"/>
      <c r="AK8" s="24"/>
      <c r="AL8" s="208"/>
      <c r="AM8" s="24"/>
      <c r="AN8" s="24"/>
      <c r="AO8" s="24"/>
      <c r="AP8" s="24"/>
      <c r="AQ8" s="24"/>
      <c r="AR8" s="24"/>
      <c r="AS8" s="208"/>
      <c r="AT8" s="24"/>
      <c r="AU8" s="24"/>
      <c r="AV8" s="24"/>
      <c r="AW8" s="24"/>
      <c r="AX8" s="24"/>
      <c r="AY8" s="24"/>
      <c r="AZ8" s="208"/>
      <c r="BA8" s="24"/>
      <c r="BB8" s="24"/>
      <c r="BC8" s="24"/>
      <c r="BD8" s="24"/>
      <c r="BE8" s="24"/>
      <c r="BF8" s="24"/>
      <c r="BG8" s="208"/>
      <c r="BH8" s="24"/>
      <c r="BI8" s="24"/>
      <c r="BJ8" s="24"/>
      <c r="BK8" s="24"/>
      <c r="BL8" s="24"/>
      <c r="BM8" s="24"/>
      <c r="BN8" s="217"/>
      <c r="BO8" s="24"/>
      <c r="BP8" s="24"/>
      <c r="BQ8" s="24"/>
      <c r="BR8" s="24"/>
      <c r="BS8" s="24"/>
      <c r="BT8" s="24"/>
      <c r="BU8" s="217"/>
      <c r="BV8" s="24"/>
      <c r="BW8" s="24"/>
      <c r="BX8" s="24"/>
      <c r="BY8" s="24"/>
      <c r="BZ8" s="24"/>
      <c r="CA8" s="24"/>
      <c r="CB8" s="217"/>
      <c r="CC8" s="24"/>
      <c r="CD8" s="24"/>
      <c r="CE8" s="24"/>
      <c r="CF8" s="24"/>
      <c r="CG8" s="24"/>
      <c r="CH8" s="24"/>
      <c r="CI8" s="217"/>
    </row>
    <row r="9" spans="1:87" ht="20.100000000000001" customHeight="1">
      <c r="A9" s="212" t="s">
        <v>22</v>
      </c>
      <c r="B9" s="130">
        <v>1</v>
      </c>
      <c r="C9" s="131"/>
      <c r="D9" s="131"/>
      <c r="E9" s="131"/>
      <c r="F9" s="132"/>
      <c r="G9" s="133"/>
      <c r="H9" s="134"/>
      <c r="I9" s="135" t="e">
        <f>SUM(ROUND(H9/X9*100,0))</f>
        <v>#DIV/0!</v>
      </c>
      <c r="J9" s="134"/>
      <c r="K9" s="135" t="e">
        <f>SUM(ROUND(J9/X9*100,0))</f>
        <v>#DIV/0!</v>
      </c>
      <c r="L9" s="134"/>
      <c r="M9" s="135" t="e">
        <f>SUM(ROUND(L9/X9*100,0))</f>
        <v>#DIV/0!</v>
      </c>
      <c r="N9" s="134"/>
      <c r="O9" s="135" t="e">
        <f>SUM(ROUND(N9/X9*100,0))</f>
        <v>#DIV/0!</v>
      </c>
      <c r="P9" s="134"/>
      <c r="Q9" s="135" t="e">
        <f>SUM(ROUND(P9/X9*100,0))</f>
        <v>#DIV/0!</v>
      </c>
      <c r="R9" s="134"/>
      <c r="S9" s="135" t="e">
        <f>SUM(ROUND(R9/X9*100,0))</f>
        <v>#DIV/0!</v>
      </c>
      <c r="T9" s="134">
        <f>SUM(AE9)</f>
        <v>0</v>
      </c>
      <c r="U9" s="136" t="e">
        <f>SUM(ROUND(T9/X9*100,1))</f>
        <v>#DIV/0!</v>
      </c>
      <c r="V9" s="136" t="e">
        <f>SUM(O9,Q9,S9,U9,M9)</f>
        <v>#DIV/0!</v>
      </c>
      <c r="W9" s="137" t="s">
        <v>106</v>
      </c>
      <c r="X9" s="32"/>
      <c r="Y9" s="33">
        <f t="shared" ref="Y9:AE24" si="0">SUM(AF9,AM9,AT9,BA9,BH9,BO9,BV9,CC9)</f>
        <v>0</v>
      </c>
      <c r="Z9" s="33">
        <f t="shared" si="0"/>
        <v>15</v>
      </c>
      <c r="AA9" s="33">
        <f t="shared" si="0"/>
        <v>1</v>
      </c>
      <c r="AB9" s="33">
        <f t="shared" si="0"/>
        <v>12</v>
      </c>
      <c r="AC9" s="33">
        <f t="shared" si="0"/>
        <v>21</v>
      </c>
      <c r="AD9" s="33">
        <f t="shared" si="0"/>
        <v>21</v>
      </c>
      <c r="AE9" s="33">
        <f t="shared" si="0"/>
        <v>0</v>
      </c>
      <c r="AF9" s="24"/>
      <c r="AG9" s="24">
        <v>15</v>
      </c>
      <c r="AH9" s="24">
        <v>1</v>
      </c>
      <c r="AI9" s="34">
        <v>12</v>
      </c>
      <c r="AJ9" s="34">
        <v>21</v>
      </c>
      <c r="AK9" s="24">
        <v>21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35"/>
    </row>
    <row r="10" spans="1:87" ht="20.100000000000001" customHeight="1">
      <c r="A10" s="213"/>
      <c r="B10" s="130">
        <v>2</v>
      </c>
      <c r="C10" s="131"/>
      <c r="D10" s="131"/>
      <c r="E10" s="131"/>
      <c r="F10" s="132"/>
      <c r="G10" s="133"/>
      <c r="H10" s="134"/>
      <c r="I10" s="135" t="e">
        <f t="shared" ref="I10:I63" si="1">SUM(ROUND(H10/X10*100,0))</f>
        <v>#DIV/0!</v>
      </c>
      <c r="J10" s="134"/>
      <c r="K10" s="135" t="e">
        <f t="shared" ref="K10:K63" si="2">SUM(ROUND(J10/X10*100,0))</f>
        <v>#DIV/0!</v>
      </c>
      <c r="L10" s="134"/>
      <c r="M10" s="135" t="e">
        <f t="shared" ref="M10:M63" si="3">SUM(ROUND(L10/X10*100,0))</f>
        <v>#DIV/0!</v>
      </c>
      <c r="N10" s="134"/>
      <c r="O10" s="135" t="e">
        <f t="shared" ref="O10:O63" si="4">SUM(ROUND(N10/X10*100,0))</f>
        <v>#DIV/0!</v>
      </c>
      <c r="P10" s="134"/>
      <c r="Q10" s="135" t="e">
        <f t="shared" ref="Q10:Q63" si="5">SUM(ROUND(P10/X10*100,0))</f>
        <v>#DIV/0!</v>
      </c>
      <c r="R10" s="134"/>
      <c r="S10" s="135" t="e">
        <f t="shared" ref="S10:S63" si="6">SUM(ROUND(R10/X10*100,0))</f>
        <v>#DIV/0!</v>
      </c>
      <c r="T10" s="134">
        <f t="shared" ref="T10:T63" si="7">SUM(AE10)</f>
        <v>0</v>
      </c>
      <c r="U10" s="136" t="e">
        <f t="shared" ref="U10:U63" si="8">SUM(ROUND(T10/X10*100,1))</f>
        <v>#DIV/0!</v>
      </c>
      <c r="V10" s="136" t="e">
        <f>SUM(O10,Q10,S10,U10,M10)</f>
        <v>#DIV/0!</v>
      </c>
      <c r="W10" s="137" t="s">
        <v>106</v>
      </c>
      <c r="X10" s="32"/>
      <c r="Y10" s="33">
        <f t="shared" si="0"/>
        <v>2</v>
      </c>
      <c r="Z10" s="33">
        <f t="shared" si="0"/>
        <v>1</v>
      </c>
      <c r="AA10" s="33">
        <f t="shared" si="0"/>
        <v>8</v>
      </c>
      <c r="AB10" s="33">
        <f t="shared" si="0"/>
        <v>11</v>
      </c>
      <c r="AC10" s="33">
        <f t="shared" si="0"/>
        <v>14</v>
      </c>
      <c r="AD10" s="33">
        <f t="shared" si="0"/>
        <v>3</v>
      </c>
      <c r="AE10" s="33">
        <f t="shared" si="0"/>
        <v>0</v>
      </c>
      <c r="AF10" s="24">
        <v>2</v>
      </c>
      <c r="AG10" s="24">
        <v>1</v>
      </c>
      <c r="AH10" s="24">
        <v>8</v>
      </c>
      <c r="AI10" s="24">
        <v>11</v>
      </c>
      <c r="AJ10" s="24">
        <v>14</v>
      </c>
      <c r="AK10" s="24">
        <v>3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</row>
    <row r="11" spans="1:87" ht="20.100000000000001" customHeight="1">
      <c r="A11" s="213"/>
      <c r="B11" s="130">
        <v>3</v>
      </c>
      <c r="C11" s="131"/>
      <c r="D11" s="131"/>
      <c r="E11" s="131"/>
      <c r="F11" s="132"/>
      <c r="G11" s="138"/>
      <c r="H11" s="134"/>
      <c r="I11" s="135" t="e">
        <f t="shared" si="1"/>
        <v>#DIV/0!</v>
      </c>
      <c r="J11" s="134"/>
      <c r="K11" s="135" t="e">
        <f t="shared" si="2"/>
        <v>#DIV/0!</v>
      </c>
      <c r="L11" s="134"/>
      <c r="M11" s="135" t="e">
        <f t="shared" si="3"/>
        <v>#DIV/0!</v>
      </c>
      <c r="N11" s="134"/>
      <c r="O11" s="135" t="e">
        <f t="shared" si="4"/>
        <v>#DIV/0!</v>
      </c>
      <c r="P11" s="134"/>
      <c r="Q11" s="135" t="e">
        <f t="shared" si="5"/>
        <v>#DIV/0!</v>
      </c>
      <c r="R11" s="134"/>
      <c r="S11" s="135" t="e">
        <f t="shared" si="6"/>
        <v>#DIV/0!</v>
      </c>
      <c r="T11" s="134">
        <f t="shared" si="7"/>
        <v>0</v>
      </c>
      <c r="U11" s="136" t="e">
        <f t="shared" si="8"/>
        <v>#DIV/0!</v>
      </c>
      <c r="V11" s="136" t="e">
        <f>SUM(O11,Q11,S11,U11,)</f>
        <v>#DIV/0!</v>
      </c>
      <c r="W11" s="137" t="s">
        <v>106</v>
      </c>
      <c r="X11" s="32"/>
      <c r="Y11" s="33">
        <f t="shared" si="0"/>
        <v>1</v>
      </c>
      <c r="Z11" s="33">
        <f t="shared" si="0"/>
        <v>4</v>
      </c>
      <c r="AA11" s="33">
        <f t="shared" si="0"/>
        <v>12</v>
      </c>
      <c r="AB11" s="33">
        <f t="shared" si="0"/>
        <v>38</v>
      </c>
      <c r="AC11" s="33">
        <f t="shared" si="0"/>
        <v>38</v>
      </c>
      <c r="AD11" s="33">
        <f t="shared" si="0"/>
        <v>13</v>
      </c>
      <c r="AE11" s="33">
        <f t="shared" si="0"/>
        <v>0</v>
      </c>
      <c r="AF11" s="24">
        <v>1</v>
      </c>
      <c r="AG11" s="24">
        <v>4</v>
      </c>
      <c r="AH11" s="24">
        <v>12</v>
      </c>
      <c r="AI11" s="24">
        <v>25</v>
      </c>
      <c r="AJ11" s="24">
        <v>38</v>
      </c>
      <c r="AK11" s="24">
        <v>13</v>
      </c>
      <c r="AL11" s="24"/>
      <c r="AM11" s="24"/>
      <c r="AN11" s="24"/>
      <c r="AO11" s="24"/>
      <c r="AP11" s="24">
        <v>12</v>
      </c>
      <c r="AQ11" s="24"/>
      <c r="AR11" s="24"/>
      <c r="AS11" s="24"/>
      <c r="AT11" s="24"/>
      <c r="AU11" s="24"/>
      <c r="AV11" s="24"/>
      <c r="AW11" s="24">
        <v>1</v>
      </c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</row>
    <row r="12" spans="1:87" ht="20.100000000000001" customHeight="1">
      <c r="A12" s="213"/>
      <c r="B12" s="130">
        <v>4</v>
      </c>
      <c r="C12" s="131"/>
      <c r="D12" s="131"/>
      <c r="E12" s="131"/>
      <c r="F12" s="132"/>
      <c r="G12" s="138"/>
      <c r="H12" s="134"/>
      <c r="I12" s="135" t="e">
        <f t="shared" si="1"/>
        <v>#DIV/0!</v>
      </c>
      <c r="J12" s="134"/>
      <c r="K12" s="135" t="e">
        <f t="shared" si="2"/>
        <v>#DIV/0!</v>
      </c>
      <c r="L12" s="134"/>
      <c r="M12" s="135" t="e">
        <f t="shared" si="3"/>
        <v>#DIV/0!</v>
      </c>
      <c r="N12" s="134"/>
      <c r="O12" s="135" t="e">
        <f t="shared" si="4"/>
        <v>#DIV/0!</v>
      </c>
      <c r="P12" s="134"/>
      <c r="Q12" s="135" t="e">
        <f t="shared" si="5"/>
        <v>#DIV/0!</v>
      </c>
      <c r="R12" s="134"/>
      <c r="S12" s="135" t="e">
        <f t="shared" si="6"/>
        <v>#DIV/0!</v>
      </c>
      <c r="T12" s="134">
        <f t="shared" si="7"/>
        <v>0</v>
      </c>
      <c r="U12" s="136" t="e">
        <f t="shared" si="8"/>
        <v>#DIV/0!</v>
      </c>
      <c r="V12" s="136" t="e">
        <f>SUM(O12,Q12,S12,U12,M12)</f>
        <v>#DIV/0!</v>
      </c>
      <c r="W12" s="137" t="s">
        <v>106</v>
      </c>
      <c r="X12" s="32"/>
      <c r="Y12" s="33">
        <f t="shared" si="0"/>
        <v>3</v>
      </c>
      <c r="Z12" s="33">
        <f t="shared" si="0"/>
        <v>2</v>
      </c>
      <c r="AA12" s="33">
        <f t="shared" si="0"/>
        <v>17</v>
      </c>
      <c r="AB12" s="33">
        <f t="shared" si="0"/>
        <v>20</v>
      </c>
      <c r="AC12" s="33">
        <f t="shared" si="0"/>
        <v>32</v>
      </c>
      <c r="AD12" s="33">
        <f t="shared" si="0"/>
        <v>9</v>
      </c>
      <c r="AE12" s="33">
        <f t="shared" si="0"/>
        <v>0</v>
      </c>
      <c r="AF12" s="24">
        <v>3</v>
      </c>
      <c r="AG12" s="24">
        <v>2</v>
      </c>
      <c r="AH12" s="24">
        <v>17</v>
      </c>
      <c r="AI12" s="24">
        <v>20</v>
      </c>
      <c r="AJ12" s="24">
        <v>32</v>
      </c>
      <c r="AK12" s="24">
        <v>9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</row>
    <row r="13" spans="1:87" ht="20.100000000000001" customHeight="1">
      <c r="A13" s="213"/>
      <c r="B13" s="130">
        <v>5</v>
      </c>
      <c r="C13" s="131"/>
      <c r="D13" s="131"/>
      <c r="E13" s="131"/>
      <c r="F13" s="132"/>
      <c r="G13" s="138"/>
      <c r="H13" s="134"/>
      <c r="I13" s="135" t="e">
        <f t="shared" si="1"/>
        <v>#DIV/0!</v>
      </c>
      <c r="J13" s="134"/>
      <c r="K13" s="135" t="e">
        <f t="shared" si="2"/>
        <v>#DIV/0!</v>
      </c>
      <c r="L13" s="134"/>
      <c r="M13" s="135" t="e">
        <f t="shared" si="3"/>
        <v>#DIV/0!</v>
      </c>
      <c r="N13" s="134"/>
      <c r="O13" s="135" t="e">
        <f t="shared" si="4"/>
        <v>#DIV/0!</v>
      </c>
      <c r="P13" s="134"/>
      <c r="Q13" s="135" t="e">
        <f t="shared" si="5"/>
        <v>#DIV/0!</v>
      </c>
      <c r="R13" s="134"/>
      <c r="S13" s="135" t="e">
        <f t="shared" si="6"/>
        <v>#DIV/0!</v>
      </c>
      <c r="T13" s="134">
        <f t="shared" si="7"/>
        <v>0</v>
      </c>
      <c r="U13" s="136" t="e">
        <f t="shared" si="8"/>
        <v>#DIV/0!</v>
      </c>
      <c r="V13" s="136" t="e">
        <f>SUM(O13,Q13,S13,U13,)</f>
        <v>#DIV/0!</v>
      </c>
      <c r="W13" s="137" t="s">
        <v>106</v>
      </c>
      <c r="X13" s="32"/>
      <c r="Y13" s="33">
        <f t="shared" si="0"/>
        <v>1</v>
      </c>
      <c r="Z13" s="33">
        <f t="shared" si="0"/>
        <v>1</v>
      </c>
      <c r="AA13" s="33">
        <f t="shared" si="0"/>
        <v>2</v>
      </c>
      <c r="AB13" s="33">
        <f t="shared" si="0"/>
        <v>20</v>
      </c>
      <c r="AC13" s="33">
        <f t="shared" si="0"/>
        <v>46</v>
      </c>
      <c r="AD13" s="33">
        <f t="shared" si="0"/>
        <v>10</v>
      </c>
      <c r="AE13" s="33">
        <f t="shared" si="0"/>
        <v>0</v>
      </c>
      <c r="AF13" s="24">
        <v>1</v>
      </c>
      <c r="AG13" s="24">
        <v>1</v>
      </c>
      <c r="AH13" s="24">
        <v>2</v>
      </c>
      <c r="AI13" s="24">
        <v>20</v>
      </c>
      <c r="AJ13" s="24">
        <v>46</v>
      </c>
      <c r="AK13" s="24">
        <v>10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</row>
    <row r="14" spans="1:87" ht="20.100000000000001" customHeight="1">
      <c r="A14" s="213"/>
      <c r="B14" s="130">
        <v>6</v>
      </c>
      <c r="C14" s="131"/>
      <c r="D14" s="131"/>
      <c r="E14" s="131"/>
      <c r="F14" s="132"/>
      <c r="G14" s="138"/>
      <c r="H14" s="134"/>
      <c r="I14" s="135" t="e">
        <f t="shared" si="1"/>
        <v>#DIV/0!</v>
      </c>
      <c r="J14" s="134"/>
      <c r="K14" s="135" t="e">
        <f t="shared" si="2"/>
        <v>#DIV/0!</v>
      </c>
      <c r="L14" s="134"/>
      <c r="M14" s="135" t="e">
        <f t="shared" si="3"/>
        <v>#DIV/0!</v>
      </c>
      <c r="N14" s="134"/>
      <c r="O14" s="135" t="e">
        <f t="shared" si="4"/>
        <v>#DIV/0!</v>
      </c>
      <c r="P14" s="134"/>
      <c r="Q14" s="135" t="e">
        <f t="shared" si="5"/>
        <v>#DIV/0!</v>
      </c>
      <c r="R14" s="134"/>
      <c r="S14" s="135" t="e">
        <f t="shared" si="6"/>
        <v>#DIV/0!</v>
      </c>
      <c r="T14" s="134">
        <f t="shared" si="7"/>
        <v>0</v>
      </c>
      <c r="U14" s="136" t="e">
        <f t="shared" si="8"/>
        <v>#DIV/0!</v>
      </c>
      <c r="V14" s="136" t="e">
        <f>SUM(O14,Q14,S14,U14,)</f>
        <v>#DIV/0!</v>
      </c>
      <c r="W14" s="137" t="s">
        <v>106</v>
      </c>
      <c r="X14" s="32"/>
      <c r="Y14" s="33">
        <f t="shared" si="0"/>
        <v>0</v>
      </c>
      <c r="Z14" s="33">
        <f t="shared" si="0"/>
        <v>0</v>
      </c>
      <c r="AA14" s="33">
        <f t="shared" si="0"/>
        <v>3</v>
      </c>
      <c r="AB14" s="33">
        <f t="shared" si="0"/>
        <v>11</v>
      </c>
      <c r="AC14" s="33">
        <f t="shared" si="0"/>
        <v>23</v>
      </c>
      <c r="AD14" s="33">
        <f t="shared" si="0"/>
        <v>4</v>
      </c>
      <c r="AE14" s="33">
        <f t="shared" si="0"/>
        <v>0</v>
      </c>
      <c r="AF14" s="24">
        <v>0</v>
      </c>
      <c r="AG14" s="24">
        <v>0</v>
      </c>
      <c r="AH14" s="24">
        <v>3</v>
      </c>
      <c r="AI14" s="24">
        <v>11</v>
      </c>
      <c r="AJ14" s="24">
        <v>23</v>
      </c>
      <c r="AK14" s="24">
        <v>4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1:87" ht="20.100000000000001" customHeight="1">
      <c r="A15" s="213"/>
      <c r="B15" s="130">
        <v>7</v>
      </c>
      <c r="C15" s="131"/>
      <c r="D15" s="131"/>
      <c r="E15" s="131"/>
      <c r="F15" s="132"/>
      <c r="G15" s="138"/>
      <c r="H15" s="134"/>
      <c r="I15" s="135" t="e">
        <f t="shared" si="1"/>
        <v>#DIV/0!</v>
      </c>
      <c r="J15" s="134"/>
      <c r="K15" s="135" t="e">
        <f t="shared" si="2"/>
        <v>#DIV/0!</v>
      </c>
      <c r="L15" s="134"/>
      <c r="M15" s="135" t="e">
        <f t="shared" si="3"/>
        <v>#DIV/0!</v>
      </c>
      <c r="N15" s="134"/>
      <c r="O15" s="135" t="e">
        <f t="shared" si="4"/>
        <v>#DIV/0!</v>
      </c>
      <c r="P15" s="134"/>
      <c r="Q15" s="135" t="e">
        <f t="shared" si="5"/>
        <v>#DIV/0!</v>
      </c>
      <c r="R15" s="134"/>
      <c r="S15" s="135" t="e">
        <f t="shared" si="6"/>
        <v>#DIV/0!</v>
      </c>
      <c r="T15" s="134">
        <f t="shared" si="7"/>
        <v>0</v>
      </c>
      <c r="U15" s="136" t="e">
        <f t="shared" si="8"/>
        <v>#DIV/0!</v>
      </c>
      <c r="V15" s="136" t="e">
        <f>SUM(O15,Q15,S15,U15,)</f>
        <v>#DIV/0!</v>
      </c>
      <c r="W15" s="137" t="s">
        <v>106</v>
      </c>
      <c r="X15" s="32"/>
      <c r="Y15" s="33">
        <f t="shared" si="0"/>
        <v>1</v>
      </c>
      <c r="Z15" s="33">
        <f t="shared" si="0"/>
        <v>2</v>
      </c>
      <c r="AA15" s="33">
        <f t="shared" si="0"/>
        <v>6</v>
      </c>
      <c r="AB15" s="33">
        <f t="shared" si="0"/>
        <v>37</v>
      </c>
      <c r="AC15" s="33">
        <f t="shared" si="0"/>
        <v>39</v>
      </c>
      <c r="AD15" s="33">
        <f t="shared" si="0"/>
        <v>4</v>
      </c>
      <c r="AE15" s="33">
        <f t="shared" si="0"/>
        <v>0</v>
      </c>
      <c r="AF15" s="24">
        <v>1</v>
      </c>
      <c r="AG15" s="24">
        <v>2</v>
      </c>
      <c r="AH15" s="24">
        <v>6</v>
      </c>
      <c r="AI15" s="24">
        <v>37</v>
      </c>
      <c r="AJ15" s="24">
        <v>39</v>
      </c>
      <c r="AK15" s="24">
        <v>4</v>
      </c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</row>
    <row r="16" spans="1:87" s="38" customFormat="1" ht="20.100000000000001" customHeight="1">
      <c r="A16" s="213"/>
      <c r="B16" s="130">
        <v>8</v>
      </c>
      <c r="C16" s="131"/>
      <c r="D16" s="131"/>
      <c r="E16" s="131"/>
      <c r="F16" s="132"/>
      <c r="G16" s="138"/>
      <c r="H16" s="134"/>
      <c r="I16" s="135" t="e">
        <f t="shared" si="1"/>
        <v>#DIV/0!</v>
      </c>
      <c r="J16" s="134"/>
      <c r="K16" s="135" t="e">
        <f t="shared" si="2"/>
        <v>#DIV/0!</v>
      </c>
      <c r="L16" s="134"/>
      <c r="M16" s="135" t="e">
        <f t="shared" si="3"/>
        <v>#DIV/0!</v>
      </c>
      <c r="N16" s="134"/>
      <c r="O16" s="135" t="e">
        <f t="shared" si="4"/>
        <v>#DIV/0!</v>
      </c>
      <c r="P16" s="134"/>
      <c r="Q16" s="135" t="e">
        <f t="shared" si="5"/>
        <v>#DIV/0!</v>
      </c>
      <c r="R16" s="134"/>
      <c r="S16" s="135" t="e">
        <f t="shared" si="6"/>
        <v>#DIV/0!</v>
      </c>
      <c r="T16" s="134">
        <f t="shared" si="7"/>
        <v>0</v>
      </c>
      <c r="U16" s="136" t="e">
        <f t="shared" si="8"/>
        <v>#DIV/0!</v>
      </c>
      <c r="V16" s="136" t="e">
        <f t="shared" ref="V16:V63" si="9">SUM(O16,Q16,S16,U16,M16)</f>
        <v>#DIV/0!</v>
      </c>
      <c r="W16" s="137" t="s">
        <v>106</v>
      </c>
      <c r="X16" s="37"/>
      <c r="Y16" s="37">
        <f t="shared" si="0"/>
        <v>0</v>
      </c>
      <c r="Z16" s="37">
        <f t="shared" si="0"/>
        <v>2</v>
      </c>
      <c r="AA16" s="37">
        <f t="shared" si="0"/>
        <v>4</v>
      </c>
      <c r="AB16" s="37">
        <f t="shared" si="0"/>
        <v>6</v>
      </c>
      <c r="AC16" s="37">
        <f t="shared" si="0"/>
        <v>10</v>
      </c>
      <c r="AD16" s="37">
        <f t="shared" si="0"/>
        <v>2</v>
      </c>
      <c r="AE16" s="37">
        <f t="shared" si="0"/>
        <v>0</v>
      </c>
      <c r="AF16" s="24">
        <v>0</v>
      </c>
      <c r="AG16" s="24">
        <v>2</v>
      </c>
      <c r="AH16" s="24">
        <v>4</v>
      </c>
      <c r="AI16" s="24">
        <v>6</v>
      </c>
      <c r="AJ16" s="24">
        <v>9</v>
      </c>
      <c r="AK16" s="24">
        <v>2</v>
      </c>
      <c r="AL16" s="24"/>
      <c r="AM16" s="24"/>
      <c r="AN16" s="24"/>
      <c r="AO16" s="24"/>
      <c r="AP16" s="24"/>
      <c r="AQ16" s="24">
        <v>1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</row>
    <row r="17" spans="1:86" ht="20.100000000000001" customHeight="1">
      <c r="A17" s="213"/>
      <c r="B17" s="130">
        <v>9</v>
      </c>
      <c r="C17" s="131"/>
      <c r="D17" s="131"/>
      <c r="E17" s="131"/>
      <c r="F17" s="132"/>
      <c r="G17" s="138"/>
      <c r="H17" s="134"/>
      <c r="I17" s="135" t="e">
        <f t="shared" si="1"/>
        <v>#DIV/0!</v>
      </c>
      <c r="J17" s="134"/>
      <c r="K17" s="135" t="e">
        <f t="shared" si="2"/>
        <v>#DIV/0!</v>
      </c>
      <c r="L17" s="134"/>
      <c r="M17" s="135" t="e">
        <f t="shared" si="3"/>
        <v>#DIV/0!</v>
      </c>
      <c r="N17" s="134"/>
      <c r="O17" s="135" t="e">
        <f t="shared" si="4"/>
        <v>#DIV/0!</v>
      </c>
      <c r="P17" s="134"/>
      <c r="Q17" s="135" t="e">
        <f t="shared" si="5"/>
        <v>#DIV/0!</v>
      </c>
      <c r="R17" s="134"/>
      <c r="S17" s="135" t="e">
        <f t="shared" si="6"/>
        <v>#DIV/0!</v>
      </c>
      <c r="T17" s="134">
        <f t="shared" si="7"/>
        <v>0</v>
      </c>
      <c r="U17" s="136" t="e">
        <f t="shared" si="8"/>
        <v>#DIV/0!</v>
      </c>
      <c r="V17" s="136" t="e">
        <f t="shared" ref="V17:V22" si="10">SUM(O17,Q17,S17,U17,)</f>
        <v>#DIV/0!</v>
      </c>
      <c r="W17" s="137" t="s">
        <v>106</v>
      </c>
      <c r="X17" s="32"/>
      <c r="Y17" s="33">
        <f t="shared" si="0"/>
        <v>1</v>
      </c>
      <c r="Z17" s="33">
        <f t="shared" si="0"/>
        <v>5</v>
      </c>
      <c r="AA17" s="33">
        <f t="shared" si="0"/>
        <v>12</v>
      </c>
      <c r="AB17" s="33">
        <f t="shared" si="0"/>
        <v>63</v>
      </c>
      <c r="AC17" s="33">
        <f t="shared" si="0"/>
        <v>54</v>
      </c>
      <c r="AD17" s="33">
        <f t="shared" si="0"/>
        <v>24</v>
      </c>
      <c r="AE17" s="33">
        <f t="shared" si="0"/>
        <v>0</v>
      </c>
      <c r="AF17" s="46">
        <v>1</v>
      </c>
      <c r="AG17" s="46">
        <v>5</v>
      </c>
      <c r="AH17" s="46">
        <v>12</v>
      </c>
      <c r="AI17" s="46">
        <v>63</v>
      </c>
      <c r="AJ17" s="46">
        <v>54</v>
      </c>
      <c r="AK17" s="46">
        <v>24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</row>
    <row r="18" spans="1:86" ht="20.100000000000001" customHeight="1">
      <c r="A18" s="213"/>
      <c r="B18" s="130">
        <v>10</v>
      </c>
      <c r="C18" s="131"/>
      <c r="D18" s="131"/>
      <c r="E18" s="131"/>
      <c r="F18" s="132"/>
      <c r="G18" s="138"/>
      <c r="H18" s="134"/>
      <c r="I18" s="135" t="e">
        <f t="shared" si="1"/>
        <v>#DIV/0!</v>
      </c>
      <c r="J18" s="134"/>
      <c r="K18" s="135" t="e">
        <f t="shared" si="2"/>
        <v>#DIV/0!</v>
      </c>
      <c r="L18" s="134"/>
      <c r="M18" s="135" t="e">
        <f t="shared" si="3"/>
        <v>#DIV/0!</v>
      </c>
      <c r="N18" s="134"/>
      <c r="O18" s="135" t="e">
        <f t="shared" si="4"/>
        <v>#DIV/0!</v>
      </c>
      <c r="P18" s="134"/>
      <c r="Q18" s="135" t="e">
        <f t="shared" si="5"/>
        <v>#DIV/0!</v>
      </c>
      <c r="R18" s="134"/>
      <c r="S18" s="135" t="e">
        <f t="shared" si="6"/>
        <v>#DIV/0!</v>
      </c>
      <c r="T18" s="134">
        <f t="shared" si="7"/>
        <v>0</v>
      </c>
      <c r="U18" s="136" t="e">
        <f t="shared" si="8"/>
        <v>#DIV/0!</v>
      </c>
      <c r="V18" s="136" t="e">
        <f t="shared" si="10"/>
        <v>#DIV/0!</v>
      </c>
      <c r="W18" s="137" t="s">
        <v>106</v>
      </c>
      <c r="X18" s="32"/>
      <c r="Y18" s="33">
        <f t="shared" si="0"/>
        <v>0</v>
      </c>
      <c r="Z18" s="33">
        <f t="shared" si="0"/>
        <v>3</v>
      </c>
      <c r="AA18" s="33">
        <f t="shared" si="0"/>
        <v>5</v>
      </c>
      <c r="AB18" s="33">
        <f t="shared" si="0"/>
        <v>21</v>
      </c>
      <c r="AC18" s="33">
        <f t="shared" si="0"/>
        <v>29</v>
      </c>
      <c r="AD18" s="33">
        <f t="shared" si="0"/>
        <v>2</v>
      </c>
      <c r="AE18" s="33">
        <f t="shared" si="0"/>
        <v>0</v>
      </c>
      <c r="AF18" s="24">
        <v>0</v>
      </c>
      <c r="AG18" s="24">
        <v>3</v>
      </c>
      <c r="AH18" s="24">
        <v>5</v>
      </c>
      <c r="AI18" s="24">
        <v>21</v>
      </c>
      <c r="AJ18" s="24">
        <v>29</v>
      </c>
      <c r="AK18" s="24">
        <v>2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</row>
    <row r="19" spans="1:86" ht="20.100000000000001" customHeight="1">
      <c r="A19" s="213"/>
      <c r="B19" s="130">
        <v>11</v>
      </c>
      <c r="C19" s="131"/>
      <c r="D19" s="131"/>
      <c r="E19" s="131"/>
      <c r="F19" s="132"/>
      <c r="G19" s="138"/>
      <c r="H19" s="134"/>
      <c r="I19" s="135" t="e">
        <f t="shared" si="1"/>
        <v>#DIV/0!</v>
      </c>
      <c r="J19" s="134"/>
      <c r="K19" s="135" t="e">
        <f t="shared" si="2"/>
        <v>#DIV/0!</v>
      </c>
      <c r="L19" s="134"/>
      <c r="M19" s="135" t="e">
        <f t="shared" si="3"/>
        <v>#DIV/0!</v>
      </c>
      <c r="N19" s="134"/>
      <c r="O19" s="135" t="e">
        <f t="shared" si="4"/>
        <v>#DIV/0!</v>
      </c>
      <c r="P19" s="134"/>
      <c r="Q19" s="135" t="e">
        <f t="shared" si="5"/>
        <v>#DIV/0!</v>
      </c>
      <c r="R19" s="134"/>
      <c r="S19" s="135" t="e">
        <f t="shared" si="6"/>
        <v>#DIV/0!</v>
      </c>
      <c r="T19" s="134">
        <f t="shared" si="7"/>
        <v>0</v>
      </c>
      <c r="U19" s="136" t="e">
        <f t="shared" si="8"/>
        <v>#DIV/0!</v>
      </c>
      <c r="V19" s="136" t="e">
        <f t="shared" si="10"/>
        <v>#DIV/0!</v>
      </c>
      <c r="W19" s="137" t="s">
        <v>106</v>
      </c>
      <c r="X19" s="32"/>
      <c r="Y19" s="33">
        <f t="shared" si="0"/>
        <v>2</v>
      </c>
      <c r="Z19" s="33">
        <f t="shared" si="0"/>
        <v>7</v>
      </c>
      <c r="AA19" s="33">
        <f t="shared" si="0"/>
        <v>11</v>
      </c>
      <c r="AB19" s="33">
        <f t="shared" si="0"/>
        <v>80</v>
      </c>
      <c r="AC19" s="33">
        <f t="shared" si="0"/>
        <v>70</v>
      </c>
      <c r="AD19" s="33">
        <f t="shared" si="0"/>
        <v>36</v>
      </c>
      <c r="AE19" s="33">
        <f t="shared" si="0"/>
        <v>0</v>
      </c>
      <c r="AF19" s="24">
        <v>2</v>
      </c>
      <c r="AG19" s="24">
        <v>7</v>
      </c>
      <c r="AH19" s="24">
        <v>11</v>
      </c>
      <c r="AI19" s="24">
        <v>80</v>
      </c>
      <c r="AJ19" s="24">
        <v>70</v>
      </c>
      <c r="AK19" s="24">
        <v>36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86" ht="20.100000000000001" customHeight="1">
      <c r="A20" s="213"/>
      <c r="B20" s="130">
        <v>12</v>
      </c>
      <c r="C20" s="131"/>
      <c r="D20" s="131"/>
      <c r="E20" s="131"/>
      <c r="F20" s="132"/>
      <c r="G20" s="138"/>
      <c r="H20" s="134"/>
      <c r="I20" s="135" t="e">
        <f t="shared" si="1"/>
        <v>#DIV/0!</v>
      </c>
      <c r="J20" s="134"/>
      <c r="K20" s="135" t="e">
        <f t="shared" si="2"/>
        <v>#DIV/0!</v>
      </c>
      <c r="L20" s="134"/>
      <c r="M20" s="135" t="e">
        <f t="shared" si="3"/>
        <v>#DIV/0!</v>
      </c>
      <c r="N20" s="134"/>
      <c r="O20" s="135" t="e">
        <f t="shared" si="4"/>
        <v>#DIV/0!</v>
      </c>
      <c r="P20" s="134"/>
      <c r="Q20" s="135" t="e">
        <f t="shared" si="5"/>
        <v>#DIV/0!</v>
      </c>
      <c r="R20" s="134"/>
      <c r="S20" s="135" t="e">
        <f t="shared" si="6"/>
        <v>#DIV/0!</v>
      </c>
      <c r="T20" s="134">
        <f t="shared" si="7"/>
        <v>0</v>
      </c>
      <c r="U20" s="136" t="e">
        <f t="shared" si="8"/>
        <v>#DIV/0!</v>
      </c>
      <c r="V20" s="136" t="e">
        <f t="shared" si="10"/>
        <v>#DIV/0!</v>
      </c>
      <c r="W20" s="137" t="s">
        <v>106</v>
      </c>
      <c r="X20" s="32"/>
      <c r="Y20" s="33">
        <f t="shared" si="0"/>
        <v>2</v>
      </c>
      <c r="Z20" s="33">
        <f t="shared" si="0"/>
        <v>6</v>
      </c>
      <c r="AA20" s="33">
        <f t="shared" si="0"/>
        <v>15</v>
      </c>
      <c r="AB20" s="33">
        <f t="shared" si="0"/>
        <v>68</v>
      </c>
      <c r="AC20" s="33">
        <f t="shared" si="0"/>
        <v>97</v>
      </c>
      <c r="AD20" s="33">
        <f t="shared" si="0"/>
        <v>50</v>
      </c>
      <c r="AE20" s="33">
        <f t="shared" si="0"/>
        <v>0</v>
      </c>
      <c r="AF20" s="24">
        <v>2</v>
      </c>
      <c r="AG20" s="24">
        <v>6</v>
      </c>
      <c r="AH20" s="24">
        <v>15</v>
      </c>
      <c r="AI20" s="24">
        <v>68</v>
      </c>
      <c r="AJ20" s="24">
        <v>97</v>
      </c>
      <c r="AK20" s="24">
        <v>50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</row>
    <row r="21" spans="1:86" ht="20.100000000000001" customHeight="1">
      <c r="A21" s="213"/>
      <c r="B21" s="130">
        <v>13</v>
      </c>
      <c r="C21" s="131"/>
      <c r="D21" s="131"/>
      <c r="E21" s="131"/>
      <c r="F21" s="132"/>
      <c r="G21" s="138"/>
      <c r="H21" s="134"/>
      <c r="I21" s="135" t="e">
        <f t="shared" si="1"/>
        <v>#DIV/0!</v>
      </c>
      <c r="J21" s="134"/>
      <c r="K21" s="135" t="e">
        <f t="shared" si="2"/>
        <v>#DIV/0!</v>
      </c>
      <c r="L21" s="134"/>
      <c r="M21" s="135" t="e">
        <f t="shared" si="3"/>
        <v>#DIV/0!</v>
      </c>
      <c r="N21" s="134"/>
      <c r="O21" s="135" t="e">
        <f t="shared" si="4"/>
        <v>#DIV/0!</v>
      </c>
      <c r="P21" s="134"/>
      <c r="Q21" s="135" t="e">
        <f t="shared" si="5"/>
        <v>#DIV/0!</v>
      </c>
      <c r="R21" s="134"/>
      <c r="S21" s="135" t="e">
        <f t="shared" si="6"/>
        <v>#DIV/0!</v>
      </c>
      <c r="T21" s="134">
        <f t="shared" si="7"/>
        <v>0</v>
      </c>
      <c r="U21" s="136" t="e">
        <f t="shared" si="8"/>
        <v>#DIV/0!</v>
      </c>
      <c r="V21" s="136" t="e">
        <f t="shared" si="10"/>
        <v>#DIV/0!</v>
      </c>
      <c r="W21" s="137" t="s">
        <v>106</v>
      </c>
      <c r="X21" s="32"/>
      <c r="Y21" s="33">
        <f t="shared" si="0"/>
        <v>0</v>
      </c>
      <c r="Z21" s="33">
        <f t="shared" si="0"/>
        <v>2</v>
      </c>
      <c r="AA21" s="33">
        <f t="shared" si="0"/>
        <v>6</v>
      </c>
      <c r="AB21" s="33">
        <f t="shared" si="0"/>
        <v>29</v>
      </c>
      <c r="AC21" s="33">
        <f t="shared" si="0"/>
        <v>23</v>
      </c>
      <c r="AD21" s="33">
        <f t="shared" si="0"/>
        <v>5</v>
      </c>
      <c r="AE21" s="33">
        <f t="shared" si="0"/>
        <v>0</v>
      </c>
      <c r="AF21" s="24">
        <v>0</v>
      </c>
      <c r="AG21" s="24">
        <v>2</v>
      </c>
      <c r="AH21" s="24">
        <v>6</v>
      </c>
      <c r="AI21" s="24">
        <v>29</v>
      </c>
      <c r="AJ21" s="24">
        <v>23</v>
      </c>
      <c r="AK21" s="24">
        <v>5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</row>
    <row r="22" spans="1:86" ht="20.100000000000001" customHeight="1">
      <c r="A22" s="213"/>
      <c r="B22" s="139">
        <v>14</v>
      </c>
      <c r="C22" s="131"/>
      <c r="D22" s="131"/>
      <c r="E22" s="131"/>
      <c r="F22" s="138"/>
      <c r="G22" s="138"/>
      <c r="H22" s="134"/>
      <c r="I22" s="135" t="e">
        <f t="shared" si="1"/>
        <v>#DIV/0!</v>
      </c>
      <c r="J22" s="134"/>
      <c r="K22" s="135" t="e">
        <f t="shared" si="2"/>
        <v>#DIV/0!</v>
      </c>
      <c r="L22" s="134"/>
      <c r="M22" s="135" t="e">
        <f t="shared" si="3"/>
        <v>#DIV/0!</v>
      </c>
      <c r="N22" s="134"/>
      <c r="O22" s="135" t="e">
        <f t="shared" si="4"/>
        <v>#DIV/0!</v>
      </c>
      <c r="P22" s="134"/>
      <c r="Q22" s="135" t="e">
        <f t="shared" si="5"/>
        <v>#DIV/0!</v>
      </c>
      <c r="R22" s="134"/>
      <c r="S22" s="135" t="e">
        <f t="shared" si="6"/>
        <v>#DIV/0!</v>
      </c>
      <c r="T22" s="134">
        <f t="shared" si="7"/>
        <v>0</v>
      </c>
      <c r="U22" s="136" t="e">
        <f t="shared" si="8"/>
        <v>#DIV/0!</v>
      </c>
      <c r="V22" s="136" t="e">
        <f t="shared" si="10"/>
        <v>#DIV/0!</v>
      </c>
      <c r="W22" s="137" t="s">
        <v>106</v>
      </c>
      <c r="X22" s="32"/>
      <c r="Y22" s="33">
        <f t="shared" si="0"/>
        <v>0</v>
      </c>
      <c r="Z22" s="33">
        <f t="shared" si="0"/>
        <v>4</v>
      </c>
      <c r="AA22" s="33">
        <f t="shared" si="0"/>
        <v>8</v>
      </c>
      <c r="AB22" s="33">
        <f t="shared" si="0"/>
        <v>24</v>
      </c>
      <c r="AC22" s="33">
        <f t="shared" si="0"/>
        <v>16</v>
      </c>
      <c r="AD22" s="33">
        <f t="shared" si="0"/>
        <v>5</v>
      </c>
      <c r="AE22" s="33">
        <f t="shared" si="0"/>
        <v>0</v>
      </c>
      <c r="AF22" s="24">
        <v>0</v>
      </c>
      <c r="AG22" s="24">
        <v>4</v>
      </c>
      <c r="AH22" s="24">
        <v>8</v>
      </c>
      <c r="AI22" s="24">
        <v>24</v>
      </c>
      <c r="AJ22" s="24">
        <v>16</v>
      </c>
      <c r="AK22" s="24">
        <v>5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</row>
    <row r="23" spans="1:86" ht="20.100000000000001" customHeight="1">
      <c r="A23" s="213"/>
      <c r="B23" s="139">
        <v>15</v>
      </c>
      <c r="C23" s="131"/>
      <c r="D23" s="131"/>
      <c r="E23" s="131"/>
      <c r="F23" s="138"/>
      <c r="G23" s="138"/>
      <c r="H23" s="134"/>
      <c r="I23" s="135" t="e">
        <f t="shared" si="1"/>
        <v>#DIV/0!</v>
      </c>
      <c r="J23" s="134"/>
      <c r="K23" s="135" t="e">
        <f t="shared" si="2"/>
        <v>#DIV/0!</v>
      </c>
      <c r="L23" s="134"/>
      <c r="M23" s="135" t="e">
        <f t="shared" si="3"/>
        <v>#DIV/0!</v>
      </c>
      <c r="N23" s="134"/>
      <c r="O23" s="135" t="e">
        <f t="shared" si="4"/>
        <v>#DIV/0!</v>
      </c>
      <c r="P23" s="134"/>
      <c r="Q23" s="135" t="e">
        <f t="shared" si="5"/>
        <v>#DIV/0!</v>
      </c>
      <c r="R23" s="134"/>
      <c r="S23" s="135" t="e">
        <f t="shared" si="6"/>
        <v>#DIV/0!</v>
      </c>
      <c r="T23" s="134">
        <f t="shared" si="7"/>
        <v>0</v>
      </c>
      <c r="U23" s="136" t="e">
        <f t="shared" si="8"/>
        <v>#DIV/0!</v>
      </c>
      <c r="V23" s="136" t="e">
        <f t="shared" si="9"/>
        <v>#DIV/0!</v>
      </c>
      <c r="W23" s="137" t="s">
        <v>106</v>
      </c>
      <c r="X23" s="32"/>
      <c r="Y23" s="33">
        <f t="shared" si="0"/>
        <v>1</v>
      </c>
      <c r="Z23" s="33">
        <f t="shared" si="0"/>
        <v>13</v>
      </c>
      <c r="AA23" s="33">
        <f t="shared" si="0"/>
        <v>61</v>
      </c>
      <c r="AB23" s="33">
        <f t="shared" si="0"/>
        <v>56</v>
      </c>
      <c r="AC23" s="33">
        <f t="shared" si="0"/>
        <v>78</v>
      </c>
      <c r="AD23" s="33">
        <f t="shared" si="0"/>
        <v>33</v>
      </c>
      <c r="AE23" s="33">
        <f t="shared" si="0"/>
        <v>0</v>
      </c>
      <c r="AF23" s="24">
        <v>1</v>
      </c>
      <c r="AG23" s="24">
        <v>13</v>
      </c>
      <c r="AH23" s="24">
        <v>61</v>
      </c>
      <c r="AI23" s="24">
        <v>56</v>
      </c>
      <c r="AJ23" s="24">
        <v>78</v>
      </c>
      <c r="AK23" s="24">
        <v>33</v>
      </c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</row>
    <row r="24" spans="1:86" ht="20.100000000000001" customHeight="1">
      <c r="A24" s="213"/>
      <c r="B24" s="139">
        <v>16</v>
      </c>
      <c r="C24" s="131"/>
      <c r="D24" s="131"/>
      <c r="E24" s="131"/>
      <c r="F24" s="138"/>
      <c r="G24" s="138"/>
      <c r="H24" s="134"/>
      <c r="I24" s="135" t="e">
        <f t="shared" si="1"/>
        <v>#DIV/0!</v>
      </c>
      <c r="J24" s="134"/>
      <c r="K24" s="135" t="e">
        <f t="shared" si="2"/>
        <v>#DIV/0!</v>
      </c>
      <c r="L24" s="134"/>
      <c r="M24" s="135" t="e">
        <f t="shared" si="3"/>
        <v>#DIV/0!</v>
      </c>
      <c r="N24" s="134"/>
      <c r="O24" s="135" t="e">
        <f t="shared" si="4"/>
        <v>#DIV/0!</v>
      </c>
      <c r="P24" s="134"/>
      <c r="Q24" s="135" t="e">
        <f t="shared" si="5"/>
        <v>#DIV/0!</v>
      </c>
      <c r="R24" s="134"/>
      <c r="S24" s="135" t="e">
        <f t="shared" si="6"/>
        <v>#DIV/0!</v>
      </c>
      <c r="T24" s="134">
        <f t="shared" si="7"/>
        <v>0</v>
      </c>
      <c r="U24" s="136" t="e">
        <f t="shared" si="8"/>
        <v>#DIV/0!</v>
      </c>
      <c r="V24" s="136" t="e">
        <f t="shared" si="9"/>
        <v>#DIV/0!</v>
      </c>
      <c r="W24" s="137" t="s">
        <v>106</v>
      </c>
      <c r="X24" s="32"/>
      <c r="Y24" s="33">
        <f t="shared" si="0"/>
        <v>0</v>
      </c>
      <c r="Z24" s="33">
        <f t="shared" si="0"/>
        <v>9</v>
      </c>
      <c r="AA24" s="33">
        <f t="shared" si="0"/>
        <v>44</v>
      </c>
      <c r="AB24" s="33">
        <f t="shared" si="0"/>
        <v>49</v>
      </c>
      <c r="AC24" s="33">
        <f t="shared" si="0"/>
        <v>64</v>
      </c>
      <c r="AD24" s="33">
        <f t="shared" si="0"/>
        <v>21</v>
      </c>
      <c r="AE24" s="33">
        <f t="shared" si="0"/>
        <v>0</v>
      </c>
      <c r="AF24" s="24">
        <v>0</v>
      </c>
      <c r="AG24" s="24">
        <v>9</v>
      </c>
      <c r="AH24" s="24">
        <v>44</v>
      </c>
      <c r="AI24" s="24">
        <v>49</v>
      </c>
      <c r="AJ24" s="24">
        <v>64</v>
      </c>
      <c r="AK24" s="24">
        <v>21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</row>
    <row r="25" spans="1:86" ht="20.100000000000001" customHeight="1">
      <c r="A25" s="213"/>
      <c r="B25" s="139">
        <v>17</v>
      </c>
      <c r="C25" s="131"/>
      <c r="D25" s="131"/>
      <c r="E25" s="131"/>
      <c r="F25" s="138"/>
      <c r="G25" s="138"/>
      <c r="H25" s="134"/>
      <c r="I25" s="135" t="e">
        <f t="shared" si="1"/>
        <v>#DIV/0!</v>
      </c>
      <c r="J25" s="134"/>
      <c r="K25" s="135" t="e">
        <f t="shared" si="2"/>
        <v>#DIV/0!</v>
      </c>
      <c r="L25" s="134"/>
      <c r="M25" s="135" t="e">
        <f t="shared" si="3"/>
        <v>#DIV/0!</v>
      </c>
      <c r="N25" s="134"/>
      <c r="O25" s="135" t="e">
        <f t="shared" si="4"/>
        <v>#DIV/0!</v>
      </c>
      <c r="P25" s="134"/>
      <c r="Q25" s="135" t="e">
        <f t="shared" si="5"/>
        <v>#DIV/0!</v>
      </c>
      <c r="R25" s="134"/>
      <c r="S25" s="135" t="e">
        <f t="shared" si="6"/>
        <v>#DIV/0!</v>
      </c>
      <c r="T25" s="134">
        <f t="shared" si="7"/>
        <v>0</v>
      </c>
      <c r="U25" s="136" t="e">
        <f t="shared" si="8"/>
        <v>#DIV/0!</v>
      </c>
      <c r="V25" s="136" t="e">
        <f>SUM(O25,Q25,S25,U25,)</f>
        <v>#DIV/0!</v>
      </c>
      <c r="W25" s="137" t="s">
        <v>106</v>
      </c>
      <c r="X25" s="32"/>
      <c r="Y25" s="33">
        <f t="shared" ref="Y25:AE57" si="11">SUM(AF25,AM25,AT25,BA25,BH25,BO25,BV25,CC25)</f>
        <v>0</v>
      </c>
      <c r="Z25" s="33">
        <f t="shared" si="11"/>
        <v>0</v>
      </c>
      <c r="AA25" s="33">
        <f t="shared" si="11"/>
        <v>1</v>
      </c>
      <c r="AB25" s="33">
        <f t="shared" si="11"/>
        <v>26</v>
      </c>
      <c r="AC25" s="33">
        <f t="shared" si="11"/>
        <v>37</v>
      </c>
      <c r="AD25" s="33">
        <f t="shared" si="11"/>
        <v>3</v>
      </c>
      <c r="AE25" s="33">
        <f t="shared" si="11"/>
        <v>0</v>
      </c>
      <c r="AF25" s="24">
        <v>0</v>
      </c>
      <c r="AG25" s="24">
        <v>0</v>
      </c>
      <c r="AH25" s="24">
        <v>1</v>
      </c>
      <c r="AI25" s="24">
        <v>14</v>
      </c>
      <c r="AJ25" s="24">
        <v>24</v>
      </c>
      <c r="AK25" s="24">
        <v>3</v>
      </c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>
        <v>12</v>
      </c>
      <c r="AX25" s="24">
        <v>13</v>
      </c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6" ht="18" customHeight="1">
      <c r="A26" s="214" t="s">
        <v>68</v>
      </c>
      <c r="B26" s="139">
        <v>1</v>
      </c>
      <c r="C26" s="131"/>
      <c r="D26" s="131"/>
      <c r="E26" s="131"/>
      <c r="F26" s="138"/>
      <c r="G26" s="138"/>
      <c r="H26" s="134"/>
      <c r="I26" s="135" t="e">
        <f t="shared" si="1"/>
        <v>#DIV/0!</v>
      </c>
      <c r="J26" s="134"/>
      <c r="K26" s="135" t="e">
        <f t="shared" si="2"/>
        <v>#DIV/0!</v>
      </c>
      <c r="L26" s="134"/>
      <c r="M26" s="135" t="e">
        <f t="shared" si="3"/>
        <v>#DIV/0!</v>
      </c>
      <c r="N26" s="134"/>
      <c r="O26" s="135" t="e">
        <f t="shared" si="4"/>
        <v>#DIV/0!</v>
      </c>
      <c r="P26" s="134"/>
      <c r="Q26" s="135" t="e">
        <f t="shared" si="5"/>
        <v>#DIV/0!</v>
      </c>
      <c r="R26" s="134"/>
      <c r="S26" s="135" t="e">
        <f t="shared" si="6"/>
        <v>#DIV/0!</v>
      </c>
      <c r="T26" s="134">
        <f t="shared" si="7"/>
        <v>0</v>
      </c>
      <c r="U26" s="136" t="e">
        <f t="shared" si="8"/>
        <v>#DIV/0!</v>
      </c>
      <c r="V26" s="136" t="e">
        <f t="shared" si="9"/>
        <v>#DIV/0!</v>
      </c>
      <c r="W26" s="137" t="s">
        <v>106</v>
      </c>
      <c r="X26" s="32"/>
      <c r="Y26" s="33">
        <f t="shared" si="11"/>
        <v>0</v>
      </c>
      <c r="Z26" s="33">
        <f t="shared" si="11"/>
        <v>1</v>
      </c>
      <c r="AA26" s="33">
        <f t="shared" si="11"/>
        <v>7</v>
      </c>
      <c r="AB26" s="33">
        <f t="shared" si="11"/>
        <v>8</v>
      </c>
      <c r="AC26" s="33">
        <f t="shared" si="11"/>
        <v>2</v>
      </c>
      <c r="AD26" s="33">
        <f t="shared" si="11"/>
        <v>1</v>
      </c>
      <c r="AE26" s="33">
        <f t="shared" si="11"/>
        <v>0</v>
      </c>
      <c r="AF26" s="46">
        <v>0</v>
      </c>
      <c r="AG26" s="46">
        <v>1</v>
      </c>
      <c r="AH26" s="46">
        <v>7</v>
      </c>
      <c r="AI26" s="46">
        <v>8</v>
      </c>
      <c r="AJ26" s="46">
        <v>2</v>
      </c>
      <c r="AK26" s="46">
        <v>1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</row>
    <row r="27" spans="1:86" ht="16.149999999999999" customHeight="1">
      <c r="A27" s="213"/>
      <c r="B27" s="139">
        <v>2</v>
      </c>
      <c r="C27" s="131"/>
      <c r="D27" s="131"/>
      <c r="E27" s="131"/>
      <c r="F27" s="138"/>
      <c r="G27" s="138"/>
      <c r="H27" s="134"/>
      <c r="I27" s="135" t="e">
        <f t="shared" si="1"/>
        <v>#DIV/0!</v>
      </c>
      <c r="J27" s="134"/>
      <c r="K27" s="135" t="e">
        <f t="shared" si="2"/>
        <v>#DIV/0!</v>
      </c>
      <c r="L27" s="134"/>
      <c r="M27" s="135" t="e">
        <f t="shared" si="3"/>
        <v>#DIV/0!</v>
      </c>
      <c r="N27" s="134"/>
      <c r="O27" s="135" t="e">
        <f t="shared" si="4"/>
        <v>#DIV/0!</v>
      </c>
      <c r="P27" s="134"/>
      <c r="Q27" s="135" t="e">
        <f t="shared" si="5"/>
        <v>#DIV/0!</v>
      </c>
      <c r="R27" s="134"/>
      <c r="S27" s="135" t="e">
        <f t="shared" si="6"/>
        <v>#DIV/0!</v>
      </c>
      <c r="T27" s="134">
        <f t="shared" si="7"/>
        <v>0</v>
      </c>
      <c r="U27" s="136" t="e">
        <f t="shared" si="8"/>
        <v>#DIV/0!</v>
      </c>
      <c r="V27" s="136" t="e">
        <f>SUM(O27,Q27,S27,U27,#REF!)</f>
        <v>#REF!</v>
      </c>
      <c r="W27" s="137" t="s">
        <v>106</v>
      </c>
      <c r="X27" s="32"/>
      <c r="Y27" s="33">
        <f t="shared" si="11"/>
        <v>0</v>
      </c>
      <c r="Z27" s="33">
        <f t="shared" si="11"/>
        <v>2</v>
      </c>
      <c r="AA27" s="33">
        <f t="shared" si="11"/>
        <v>1</v>
      </c>
      <c r="AB27" s="33">
        <f t="shared" si="11"/>
        <v>16</v>
      </c>
      <c r="AC27" s="33">
        <f t="shared" si="11"/>
        <v>23</v>
      </c>
      <c r="AD27" s="33">
        <f t="shared" si="11"/>
        <v>6</v>
      </c>
      <c r="AE27" s="33">
        <f t="shared" si="11"/>
        <v>0</v>
      </c>
      <c r="AF27" s="24">
        <v>0</v>
      </c>
      <c r="AG27" s="24">
        <v>2</v>
      </c>
      <c r="AH27" s="24">
        <v>1</v>
      </c>
      <c r="AI27" s="24">
        <v>16</v>
      </c>
      <c r="AJ27" s="24">
        <v>23</v>
      </c>
      <c r="AK27" s="24">
        <v>6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1:86" ht="18" customHeight="1">
      <c r="A28" s="213"/>
      <c r="B28" s="139">
        <v>3</v>
      </c>
      <c r="C28" s="131"/>
      <c r="D28" s="131"/>
      <c r="E28" s="131"/>
      <c r="F28" s="138"/>
      <c r="G28" s="138"/>
      <c r="H28" s="134"/>
      <c r="I28" s="135" t="e">
        <f t="shared" si="1"/>
        <v>#DIV/0!</v>
      </c>
      <c r="J28" s="134"/>
      <c r="K28" s="135" t="e">
        <f t="shared" si="2"/>
        <v>#DIV/0!</v>
      </c>
      <c r="L28" s="134"/>
      <c r="M28" s="135" t="e">
        <f t="shared" si="3"/>
        <v>#DIV/0!</v>
      </c>
      <c r="N28" s="134"/>
      <c r="O28" s="135" t="e">
        <f t="shared" si="4"/>
        <v>#DIV/0!</v>
      </c>
      <c r="P28" s="134"/>
      <c r="Q28" s="135" t="e">
        <f t="shared" si="5"/>
        <v>#DIV/0!</v>
      </c>
      <c r="R28" s="134"/>
      <c r="S28" s="135" t="e">
        <f t="shared" si="6"/>
        <v>#DIV/0!</v>
      </c>
      <c r="T28" s="134">
        <f t="shared" si="7"/>
        <v>0</v>
      </c>
      <c r="U28" s="136" t="e">
        <f t="shared" si="8"/>
        <v>#DIV/0!</v>
      </c>
      <c r="V28" s="136" t="e">
        <f t="shared" si="9"/>
        <v>#DIV/0!</v>
      </c>
      <c r="W28" s="137" t="s">
        <v>106</v>
      </c>
      <c r="X28" s="32"/>
      <c r="Y28" s="33">
        <f t="shared" si="11"/>
        <v>0</v>
      </c>
      <c r="Z28" s="33">
        <f t="shared" si="11"/>
        <v>11</v>
      </c>
      <c r="AA28" s="33">
        <f t="shared" si="11"/>
        <v>20</v>
      </c>
      <c r="AB28" s="33">
        <f t="shared" si="11"/>
        <v>20</v>
      </c>
      <c r="AC28" s="33">
        <f t="shared" si="11"/>
        <v>13</v>
      </c>
      <c r="AD28" s="33">
        <f t="shared" si="11"/>
        <v>0</v>
      </c>
      <c r="AE28" s="33">
        <f t="shared" si="11"/>
        <v>0</v>
      </c>
      <c r="AF28" s="24">
        <v>0</v>
      </c>
      <c r="AG28" s="24">
        <v>9</v>
      </c>
      <c r="AH28" s="24">
        <v>20</v>
      </c>
      <c r="AI28" s="24">
        <v>20</v>
      </c>
      <c r="AJ28" s="24">
        <v>13</v>
      </c>
      <c r="AK28" s="24">
        <v>0</v>
      </c>
      <c r="AL28" s="24"/>
      <c r="AM28" s="24"/>
      <c r="AN28" s="24">
        <v>2</v>
      </c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1:86" ht="16.899999999999999" customHeight="1">
      <c r="A29" s="213"/>
      <c r="B29" s="139">
        <v>4</v>
      </c>
      <c r="C29" s="131"/>
      <c r="D29" s="131"/>
      <c r="E29" s="131"/>
      <c r="F29" s="138"/>
      <c r="G29" s="138"/>
      <c r="H29" s="134"/>
      <c r="I29" s="135" t="e">
        <f t="shared" si="1"/>
        <v>#DIV/0!</v>
      </c>
      <c r="J29" s="134"/>
      <c r="K29" s="135" t="e">
        <f t="shared" si="2"/>
        <v>#DIV/0!</v>
      </c>
      <c r="L29" s="134"/>
      <c r="M29" s="135" t="e">
        <f t="shared" si="3"/>
        <v>#DIV/0!</v>
      </c>
      <c r="N29" s="134"/>
      <c r="O29" s="135" t="e">
        <f t="shared" si="4"/>
        <v>#DIV/0!</v>
      </c>
      <c r="P29" s="134"/>
      <c r="Q29" s="135" t="e">
        <f t="shared" si="5"/>
        <v>#DIV/0!</v>
      </c>
      <c r="R29" s="134"/>
      <c r="S29" s="135" t="e">
        <f t="shared" si="6"/>
        <v>#DIV/0!</v>
      </c>
      <c r="T29" s="134">
        <f t="shared" si="7"/>
        <v>0</v>
      </c>
      <c r="U29" s="136" t="e">
        <f t="shared" si="8"/>
        <v>#DIV/0!</v>
      </c>
      <c r="V29" s="136" t="e">
        <f>SUM(O29,Q29,S29,U29,)</f>
        <v>#DIV/0!</v>
      </c>
      <c r="W29" s="137" t="s">
        <v>106</v>
      </c>
      <c r="X29" s="32"/>
      <c r="Y29" s="33">
        <f t="shared" si="11"/>
        <v>0</v>
      </c>
      <c r="Z29" s="33">
        <f t="shared" si="11"/>
        <v>6</v>
      </c>
      <c r="AA29" s="33">
        <f t="shared" si="11"/>
        <v>6</v>
      </c>
      <c r="AB29" s="33">
        <f t="shared" si="11"/>
        <v>48</v>
      </c>
      <c r="AC29" s="33">
        <f t="shared" si="11"/>
        <v>53</v>
      </c>
      <c r="AD29" s="33">
        <f t="shared" si="11"/>
        <v>15</v>
      </c>
      <c r="AE29" s="33">
        <f t="shared" si="11"/>
        <v>0</v>
      </c>
      <c r="AF29" s="24">
        <v>0</v>
      </c>
      <c r="AG29" s="24">
        <v>6</v>
      </c>
      <c r="AH29" s="24">
        <v>6</v>
      </c>
      <c r="AI29" s="24">
        <v>48</v>
      </c>
      <c r="AJ29" s="24">
        <v>53</v>
      </c>
      <c r="AK29" s="24">
        <v>15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1:86" ht="15.6" customHeight="1">
      <c r="A30" s="213"/>
      <c r="B30" s="139">
        <v>5</v>
      </c>
      <c r="C30" s="131"/>
      <c r="D30" s="131"/>
      <c r="E30" s="131"/>
      <c r="F30" s="138"/>
      <c r="G30" s="138"/>
      <c r="H30" s="134"/>
      <c r="I30" s="135" t="e">
        <f t="shared" si="1"/>
        <v>#DIV/0!</v>
      </c>
      <c r="J30" s="134"/>
      <c r="K30" s="135" t="e">
        <f t="shared" si="2"/>
        <v>#DIV/0!</v>
      </c>
      <c r="L30" s="134"/>
      <c r="M30" s="135" t="e">
        <f t="shared" si="3"/>
        <v>#DIV/0!</v>
      </c>
      <c r="N30" s="134"/>
      <c r="O30" s="135" t="e">
        <f t="shared" si="4"/>
        <v>#DIV/0!</v>
      </c>
      <c r="P30" s="134"/>
      <c r="Q30" s="135" t="e">
        <f t="shared" si="5"/>
        <v>#DIV/0!</v>
      </c>
      <c r="R30" s="134"/>
      <c r="S30" s="135" t="e">
        <f t="shared" si="6"/>
        <v>#DIV/0!</v>
      </c>
      <c r="T30" s="134">
        <f t="shared" si="7"/>
        <v>0</v>
      </c>
      <c r="U30" s="136" t="e">
        <f t="shared" si="8"/>
        <v>#DIV/0!</v>
      </c>
      <c r="V30" s="136" t="e">
        <f t="shared" si="9"/>
        <v>#DIV/0!</v>
      </c>
      <c r="W30" s="137" t="s">
        <v>106</v>
      </c>
      <c r="X30" s="32"/>
      <c r="Y30" s="33">
        <f t="shared" si="11"/>
        <v>1</v>
      </c>
      <c r="Z30" s="33">
        <f t="shared" si="11"/>
        <v>9</v>
      </c>
      <c r="AA30" s="33">
        <f t="shared" si="11"/>
        <v>45</v>
      </c>
      <c r="AB30" s="33">
        <f t="shared" si="11"/>
        <v>38</v>
      </c>
      <c r="AC30" s="33">
        <f t="shared" si="11"/>
        <v>19</v>
      </c>
      <c r="AD30" s="33">
        <f t="shared" si="11"/>
        <v>12</v>
      </c>
      <c r="AE30" s="33">
        <f t="shared" si="11"/>
        <v>0</v>
      </c>
      <c r="AF30" s="24">
        <v>1</v>
      </c>
      <c r="AG30" s="24">
        <v>9</v>
      </c>
      <c r="AH30" s="24">
        <v>45</v>
      </c>
      <c r="AI30" s="24">
        <v>38</v>
      </c>
      <c r="AJ30" s="24">
        <v>19</v>
      </c>
      <c r="AK30" s="24">
        <v>12</v>
      </c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6" ht="18" hidden="1" customHeight="1">
      <c r="A31" s="213"/>
      <c r="B31" s="139">
        <v>9</v>
      </c>
      <c r="C31" s="131"/>
      <c r="D31" s="131"/>
      <c r="E31" s="131"/>
      <c r="F31" s="138"/>
      <c r="G31" s="132"/>
      <c r="H31" s="134">
        <f t="shared" ref="H31:H63" si="12">SUM(Y31)</f>
        <v>0</v>
      </c>
      <c r="I31" s="135" t="e">
        <f t="shared" si="1"/>
        <v>#DIV/0!</v>
      </c>
      <c r="J31" s="134">
        <f t="shared" ref="J31:J63" si="13">SUM(Z31)</f>
        <v>0</v>
      </c>
      <c r="K31" s="135" t="e">
        <f t="shared" si="2"/>
        <v>#DIV/0!</v>
      </c>
      <c r="L31" s="134">
        <f t="shared" ref="L31:L63" si="14">SUM(AA31)</f>
        <v>0</v>
      </c>
      <c r="M31" s="135" t="e">
        <f t="shared" si="3"/>
        <v>#DIV/0!</v>
      </c>
      <c r="N31" s="134">
        <f t="shared" ref="N31:N63" si="15">SUM(AB31)</f>
        <v>0</v>
      </c>
      <c r="O31" s="135" t="e">
        <f t="shared" si="4"/>
        <v>#DIV/0!</v>
      </c>
      <c r="P31" s="134">
        <f t="shared" ref="P31:P63" si="16">SUM(AC31)</f>
        <v>0</v>
      </c>
      <c r="Q31" s="135" t="e">
        <f t="shared" si="5"/>
        <v>#DIV/0!</v>
      </c>
      <c r="R31" s="134">
        <f t="shared" ref="R31:R63" si="17">SUM(AD31)</f>
        <v>0</v>
      </c>
      <c r="S31" s="135" t="e">
        <f t="shared" si="6"/>
        <v>#DIV/0!</v>
      </c>
      <c r="T31" s="134">
        <f t="shared" si="7"/>
        <v>0</v>
      </c>
      <c r="U31" s="136" t="e">
        <f t="shared" si="8"/>
        <v>#DIV/0!</v>
      </c>
      <c r="V31" s="136" t="e">
        <f t="shared" si="9"/>
        <v>#DIV/0!</v>
      </c>
      <c r="W31" s="137" t="s">
        <v>106</v>
      </c>
      <c r="X31" s="32">
        <f t="shared" ref="X31:X63" si="18">SUM(Y31:AE31)</f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0</v>
      </c>
      <c r="AC31" s="33">
        <f t="shared" si="11"/>
        <v>0</v>
      </c>
      <c r="AD31" s="33">
        <f t="shared" si="11"/>
        <v>0</v>
      </c>
      <c r="AE31" s="33">
        <f t="shared" si="11"/>
        <v>0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</row>
    <row r="32" spans="1:86" ht="18" hidden="1" customHeight="1">
      <c r="A32" s="218"/>
      <c r="B32" s="129">
        <v>1</v>
      </c>
      <c r="C32" s="39"/>
      <c r="D32" s="39"/>
      <c r="E32" s="39"/>
      <c r="F32" s="41"/>
      <c r="G32" s="40"/>
      <c r="H32" s="42">
        <f t="shared" si="12"/>
        <v>0</v>
      </c>
      <c r="I32" s="43" t="e">
        <f t="shared" si="1"/>
        <v>#DIV/0!</v>
      </c>
      <c r="J32" s="42">
        <f t="shared" si="13"/>
        <v>0</v>
      </c>
      <c r="K32" s="43" t="e">
        <f t="shared" si="2"/>
        <v>#DIV/0!</v>
      </c>
      <c r="L32" s="42">
        <f t="shared" si="14"/>
        <v>0</v>
      </c>
      <c r="M32" s="43" t="e">
        <f t="shared" si="3"/>
        <v>#DIV/0!</v>
      </c>
      <c r="N32" s="42">
        <f t="shared" si="15"/>
        <v>0</v>
      </c>
      <c r="O32" s="43" t="e">
        <f t="shared" si="4"/>
        <v>#DIV/0!</v>
      </c>
      <c r="P32" s="42">
        <f t="shared" si="16"/>
        <v>0</v>
      </c>
      <c r="Q32" s="43" t="e">
        <f t="shared" si="5"/>
        <v>#DIV/0!</v>
      </c>
      <c r="R32" s="42">
        <f t="shared" si="17"/>
        <v>0</v>
      </c>
      <c r="S32" s="43" t="e">
        <f t="shared" si="6"/>
        <v>#DIV/0!</v>
      </c>
      <c r="T32" s="42">
        <f t="shared" si="7"/>
        <v>0</v>
      </c>
      <c r="U32" s="44" t="e">
        <f t="shared" si="8"/>
        <v>#DIV/0!</v>
      </c>
      <c r="V32" s="44" t="e">
        <f>SUM(O32,Q32,S32,U32)</f>
        <v>#DIV/0!</v>
      </c>
      <c r="W32" s="45" t="s">
        <v>106</v>
      </c>
      <c r="X32" s="32">
        <f t="shared" si="18"/>
        <v>0</v>
      </c>
      <c r="Y32" s="33">
        <f t="shared" si="11"/>
        <v>0</v>
      </c>
      <c r="Z32" s="33">
        <f t="shared" si="11"/>
        <v>0</v>
      </c>
      <c r="AA32" s="33">
        <f t="shared" si="11"/>
        <v>0</v>
      </c>
      <c r="AB32" s="33">
        <f t="shared" si="11"/>
        <v>0</v>
      </c>
      <c r="AC32" s="33">
        <f t="shared" si="11"/>
        <v>0</v>
      </c>
      <c r="AD32" s="33">
        <f t="shared" si="11"/>
        <v>0</v>
      </c>
      <c r="AE32" s="33">
        <f t="shared" si="11"/>
        <v>0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</row>
    <row r="33" spans="1:86" ht="18" hidden="1" customHeight="1">
      <c r="A33" s="218"/>
      <c r="B33" s="48">
        <v>2</v>
      </c>
      <c r="C33" s="26"/>
      <c r="D33" s="26"/>
      <c r="E33" s="26"/>
      <c r="F33" s="36"/>
      <c r="G33" s="27"/>
      <c r="H33" s="28">
        <f t="shared" si="12"/>
        <v>0</v>
      </c>
      <c r="I33" s="29" t="e">
        <f t="shared" si="1"/>
        <v>#DIV/0!</v>
      </c>
      <c r="J33" s="28">
        <f t="shared" si="13"/>
        <v>0</v>
      </c>
      <c r="K33" s="29" t="e">
        <f t="shared" si="2"/>
        <v>#DIV/0!</v>
      </c>
      <c r="L33" s="28">
        <f t="shared" si="14"/>
        <v>0</v>
      </c>
      <c r="M33" s="29" t="e">
        <f t="shared" si="3"/>
        <v>#DIV/0!</v>
      </c>
      <c r="N33" s="28">
        <f t="shared" si="15"/>
        <v>0</v>
      </c>
      <c r="O33" s="29" t="e">
        <f t="shared" si="4"/>
        <v>#DIV/0!</v>
      </c>
      <c r="P33" s="28">
        <f t="shared" si="16"/>
        <v>0</v>
      </c>
      <c r="Q33" s="29" t="e">
        <f t="shared" si="5"/>
        <v>#DIV/0!</v>
      </c>
      <c r="R33" s="28">
        <f t="shared" si="17"/>
        <v>0</v>
      </c>
      <c r="S33" s="29" t="e">
        <f t="shared" si="6"/>
        <v>#DIV/0!</v>
      </c>
      <c r="T33" s="28">
        <f t="shared" si="7"/>
        <v>0</v>
      </c>
      <c r="U33" s="30" t="e">
        <f t="shared" si="8"/>
        <v>#DIV/0!</v>
      </c>
      <c r="V33" s="30" t="e">
        <f t="shared" si="9"/>
        <v>#DIV/0!</v>
      </c>
      <c r="W33" s="31" t="s">
        <v>106</v>
      </c>
      <c r="X33" s="32">
        <f t="shared" si="18"/>
        <v>0</v>
      </c>
      <c r="Y33" s="33">
        <f t="shared" si="11"/>
        <v>0</v>
      </c>
      <c r="Z33" s="33">
        <f t="shared" si="11"/>
        <v>0</v>
      </c>
      <c r="AA33" s="33">
        <f t="shared" si="11"/>
        <v>0</v>
      </c>
      <c r="AB33" s="33">
        <f t="shared" si="11"/>
        <v>0</v>
      </c>
      <c r="AC33" s="33">
        <f t="shared" si="11"/>
        <v>0</v>
      </c>
      <c r="AD33" s="33">
        <f t="shared" si="11"/>
        <v>0</v>
      </c>
      <c r="AE33" s="33">
        <f t="shared" si="11"/>
        <v>0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1:86" ht="18" hidden="1" customHeight="1">
      <c r="A34" s="219"/>
      <c r="B34" s="48">
        <v>3</v>
      </c>
      <c r="C34" s="26"/>
      <c r="D34" s="26"/>
      <c r="E34" s="26"/>
      <c r="F34" s="36"/>
      <c r="G34" s="36"/>
      <c r="H34" s="28">
        <f t="shared" si="12"/>
        <v>0</v>
      </c>
      <c r="I34" s="29" t="e">
        <f t="shared" si="1"/>
        <v>#DIV/0!</v>
      </c>
      <c r="J34" s="28">
        <f t="shared" si="13"/>
        <v>0</v>
      </c>
      <c r="K34" s="29" t="e">
        <f t="shared" si="2"/>
        <v>#DIV/0!</v>
      </c>
      <c r="L34" s="28">
        <f t="shared" si="14"/>
        <v>0</v>
      </c>
      <c r="M34" s="29" t="e">
        <f t="shared" si="3"/>
        <v>#DIV/0!</v>
      </c>
      <c r="N34" s="28">
        <f t="shared" si="15"/>
        <v>0</v>
      </c>
      <c r="O34" s="29" t="e">
        <f t="shared" si="4"/>
        <v>#DIV/0!</v>
      </c>
      <c r="P34" s="28">
        <f t="shared" si="16"/>
        <v>0</v>
      </c>
      <c r="Q34" s="29" t="e">
        <f t="shared" si="5"/>
        <v>#DIV/0!</v>
      </c>
      <c r="R34" s="28">
        <f t="shared" si="17"/>
        <v>0</v>
      </c>
      <c r="S34" s="29" t="e">
        <f t="shared" si="6"/>
        <v>#DIV/0!</v>
      </c>
      <c r="T34" s="28">
        <f t="shared" si="7"/>
        <v>0</v>
      </c>
      <c r="U34" s="30" t="e">
        <f t="shared" si="8"/>
        <v>#DIV/0!</v>
      </c>
      <c r="V34" s="30" t="e">
        <f t="shared" si="9"/>
        <v>#DIV/0!</v>
      </c>
      <c r="W34" s="31" t="s">
        <v>106</v>
      </c>
      <c r="X34" s="32">
        <f t="shared" si="18"/>
        <v>0</v>
      </c>
      <c r="Y34" s="33">
        <f t="shared" si="11"/>
        <v>0</v>
      </c>
      <c r="Z34" s="33">
        <f t="shared" si="11"/>
        <v>0</v>
      </c>
      <c r="AA34" s="33">
        <f t="shared" si="11"/>
        <v>0</v>
      </c>
      <c r="AB34" s="33">
        <f t="shared" si="11"/>
        <v>0</v>
      </c>
      <c r="AC34" s="33">
        <f t="shared" si="11"/>
        <v>0</v>
      </c>
      <c r="AD34" s="33">
        <f t="shared" si="11"/>
        <v>0</v>
      </c>
      <c r="AE34" s="33">
        <f t="shared" si="11"/>
        <v>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</row>
    <row r="35" spans="1:86" ht="18" hidden="1" customHeight="1">
      <c r="A35" s="220"/>
      <c r="B35" s="48">
        <v>1</v>
      </c>
      <c r="C35" s="26"/>
      <c r="D35" s="26"/>
      <c r="E35" s="26"/>
      <c r="F35" s="36"/>
      <c r="G35" s="36"/>
      <c r="H35" s="28">
        <f t="shared" si="12"/>
        <v>0</v>
      </c>
      <c r="I35" s="29" t="e">
        <f t="shared" si="1"/>
        <v>#DIV/0!</v>
      </c>
      <c r="J35" s="28">
        <f t="shared" si="13"/>
        <v>0</v>
      </c>
      <c r="K35" s="29" t="e">
        <f t="shared" si="2"/>
        <v>#DIV/0!</v>
      </c>
      <c r="L35" s="28">
        <f t="shared" si="14"/>
        <v>0</v>
      </c>
      <c r="M35" s="29" t="e">
        <f t="shared" si="3"/>
        <v>#DIV/0!</v>
      </c>
      <c r="N35" s="28">
        <f t="shared" si="15"/>
        <v>0</v>
      </c>
      <c r="O35" s="29" t="e">
        <f t="shared" si="4"/>
        <v>#DIV/0!</v>
      </c>
      <c r="P35" s="28">
        <f t="shared" si="16"/>
        <v>0</v>
      </c>
      <c r="Q35" s="29" t="e">
        <f t="shared" si="5"/>
        <v>#DIV/0!</v>
      </c>
      <c r="R35" s="28">
        <f t="shared" si="17"/>
        <v>0</v>
      </c>
      <c r="S35" s="29" t="e">
        <f t="shared" si="6"/>
        <v>#DIV/0!</v>
      </c>
      <c r="T35" s="28">
        <f t="shared" si="7"/>
        <v>0</v>
      </c>
      <c r="U35" s="30" t="e">
        <f t="shared" si="8"/>
        <v>#DIV/0!</v>
      </c>
      <c r="V35" s="30" t="e">
        <f t="shared" si="9"/>
        <v>#DIV/0!</v>
      </c>
      <c r="W35" s="31" t="s">
        <v>106</v>
      </c>
      <c r="X35" s="32">
        <f t="shared" si="18"/>
        <v>0</v>
      </c>
      <c r="Y35" s="33">
        <f t="shared" si="11"/>
        <v>0</v>
      </c>
      <c r="Z35" s="33">
        <f t="shared" si="11"/>
        <v>0</v>
      </c>
      <c r="AA35" s="33">
        <f t="shared" si="11"/>
        <v>0</v>
      </c>
      <c r="AB35" s="33">
        <f t="shared" si="11"/>
        <v>0</v>
      </c>
      <c r="AC35" s="33">
        <f t="shared" si="11"/>
        <v>0</v>
      </c>
      <c r="AD35" s="33">
        <f t="shared" si="11"/>
        <v>0</v>
      </c>
      <c r="AE35" s="33">
        <f t="shared" si="11"/>
        <v>0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</row>
    <row r="36" spans="1:86" ht="18" hidden="1" customHeight="1">
      <c r="A36" s="218"/>
      <c r="B36" s="48">
        <v>2</v>
      </c>
      <c r="C36" s="26"/>
      <c r="D36" s="26"/>
      <c r="E36" s="26"/>
      <c r="F36" s="36"/>
      <c r="G36" s="36"/>
      <c r="H36" s="28">
        <f t="shared" si="12"/>
        <v>0</v>
      </c>
      <c r="I36" s="29" t="e">
        <f t="shared" si="1"/>
        <v>#DIV/0!</v>
      </c>
      <c r="J36" s="28">
        <f t="shared" si="13"/>
        <v>0</v>
      </c>
      <c r="K36" s="29" t="e">
        <f t="shared" si="2"/>
        <v>#DIV/0!</v>
      </c>
      <c r="L36" s="28">
        <f t="shared" si="14"/>
        <v>0</v>
      </c>
      <c r="M36" s="29" t="e">
        <f t="shared" si="3"/>
        <v>#DIV/0!</v>
      </c>
      <c r="N36" s="28">
        <f t="shared" si="15"/>
        <v>0</v>
      </c>
      <c r="O36" s="29" t="e">
        <f t="shared" si="4"/>
        <v>#DIV/0!</v>
      </c>
      <c r="P36" s="28">
        <f t="shared" si="16"/>
        <v>0</v>
      </c>
      <c r="Q36" s="29" t="e">
        <f t="shared" si="5"/>
        <v>#DIV/0!</v>
      </c>
      <c r="R36" s="28">
        <f t="shared" si="17"/>
        <v>0</v>
      </c>
      <c r="S36" s="29" t="e">
        <f t="shared" si="6"/>
        <v>#DIV/0!</v>
      </c>
      <c r="T36" s="28">
        <f t="shared" si="7"/>
        <v>0</v>
      </c>
      <c r="U36" s="30" t="e">
        <f t="shared" si="8"/>
        <v>#DIV/0!</v>
      </c>
      <c r="V36" s="30" t="e">
        <f t="shared" si="9"/>
        <v>#DIV/0!</v>
      </c>
      <c r="W36" s="31" t="s">
        <v>106</v>
      </c>
      <c r="X36" s="32">
        <f t="shared" si="18"/>
        <v>0</v>
      </c>
      <c r="Y36" s="33">
        <f t="shared" si="11"/>
        <v>0</v>
      </c>
      <c r="Z36" s="33">
        <f t="shared" si="11"/>
        <v>0</v>
      </c>
      <c r="AA36" s="33">
        <f t="shared" si="11"/>
        <v>0</v>
      </c>
      <c r="AB36" s="33">
        <f t="shared" si="11"/>
        <v>0</v>
      </c>
      <c r="AC36" s="33">
        <f t="shared" si="11"/>
        <v>0</v>
      </c>
      <c r="AD36" s="33">
        <f t="shared" si="11"/>
        <v>0</v>
      </c>
      <c r="AE36" s="33">
        <f t="shared" si="11"/>
        <v>0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</row>
    <row r="37" spans="1:86" ht="18" hidden="1" customHeight="1">
      <c r="A37" s="218"/>
      <c r="B37" s="48">
        <v>3</v>
      </c>
      <c r="C37" s="26"/>
      <c r="D37" s="26"/>
      <c r="E37" s="26"/>
      <c r="F37" s="36"/>
      <c r="G37" s="36"/>
      <c r="H37" s="28">
        <f t="shared" si="12"/>
        <v>0</v>
      </c>
      <c r="I37" s="29" t="e">
        <f t="shared" si="1"/>
        <v>#DIV/0!</v>
      </c>
      <c r="J37" s="28">
        <f t="shared" si="13"/>
        <v>0</v>
      </c>
      <c r="K37" s="29" t="e">
        <f t="shared" si="2"/>
        <v>#DIV/0!</v>
      </c>
      <c r="L37" s="28">
        <f t="shared" si="14"/>
        <v>0</v>
      </c>
      <c r="M37" s="29" t="e">
        <f t="shared" si="3"/>
        <v>#DIV/0!</v>
      </c>
      <c r="N37" s="28">
        <f t="shared" si="15"/>
        <v>0</v>
      </c>
      <c r="O37" s="29" t="e">
        <f t="shared" si="4"/>
        <v>#DIV/0!</v>
      </c>
      <c r="P37" s="28">
        <f t="shared" si="16"/>
        <v>0</v>
      </c>
      <c r="Q37" s="29" t="e">
        <f t="shared" si="5"/>
        <v>#DIV/0!</v>
      </c>
      <c r="R37" s="28">
        <f t="shared" si="17"/>
        <v>0</v>
      </c>
      <c r="S37" s="29" t="e">
        <f t="shared" si="6"/>
        <v>#DIV/0!</v>
      </c>
      <c r="T37" s="28">
        <f t="shared" si="7"/>
        <v>0</v>
      </c>
      <c r="U37" s="30" t="e">
        <f t="shared" si="8"/>
        <v>#DIV/0!</v>
      </c>
      <c r="V37" s="30" t="e">
        <f t="shared" si="9"/>
        <v>#DIV/0!</v>
      </c>
      <c r="W37" s="31" t="s">
        <v>106</v>
      </c>
      <c r="X37" s="32">
        <f t="shared" si="18"/>
        <v>0</v>
      </c>
      <c r="Y37" s="33">
        <f t="shared" si="11"/>
        <v>0</v>
      </c>
      <c r="Z37" s="33">
        <f t="shared" si="11"/>
        <v>0</v>
      </c>
      <c r="AA37" s="33">
        <f t="shared" si="11"/>
        <v>0</v>
      </c>
      <c r="AB37" s="33">
        <f t="shared" si="11"/>
        <v>0</v>
      </c>
      <c r="AC37" s="33">
        <f t="shared" si="11"/>
        <v>0</v>
      </c>
      <c r="AD37" s="33">
        <f t="shared" si="11"/>
        <v>0</v>
      </c>
      <c r="AE37" s="33">
        <f t="shared" si="11"/>
        <v>0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</row>
    <row r="38" spans="1:86" ht="18" hidden="1" customHeight="1">
      <c r="A38" s="218"/>
      <c r="B38" s="48">
        <v>4</v>
      </c>
      <c r="C38" s="26"/>
      <c r="D38" s="26"/>
      <c r="E38" s="26"/>
      <c r="F38" s="36"/>
      <c r="G38" s="36"/>
      <c r="H38" s="28">
        <f t="shared" si="12"/>
        <v>0</v>
      </c>
      <c r="I38" s="29" t="e">
        <f t="shared" si="1"/>
        <v>#DIV/0!</v>
      </c>
      <c r="J38" s="28">
        <f t="shared" si="13"/>
        <v>0</v>
      </c>
      <c r="K38" s="29" t="e">
        <f t="shared" si="2"/>
        <v>#DIV/0!</v>
      </c>
      <c r="L38" s="28">
        <f t="shared" si="14"/>
        <v>0</v>
      </c>
      <c r="M38" s="29" t="e">
        <f t="shared" si="3"/>
        <v>#DIV/0!</v>
      </c>
      <c r="N38" s="28">
        <f t="shared" si="15"/>
        <v>0</v>
      </c>
      <c r="O38" s="29" t="e">
        <f t="shared" si="4"/>
        <v>#DIV/0!</v>
      </c>
      <c r="P38" s="28">
        <f t="shared" si="16"/>
        <v>0</v>
      </c>
      <c r="Q38" s="29" t="e">
        <f t="shared" si="5"/>
        <v>#DIV/0!</v>
      </c>
      <c r="R38" s="28">
        <f t="shared" si="17"/>
        <v>0</v>
      </c>
      <c r="S38" s="29" t="e">
        <f t="shared" si="6"/>
        <v>#DIV/0!</v>
      </c>
      <c r="T38" s="28">
        <f t="shared" si="7"/>
        <v>0</v>
      </c>
      <c r="U38" s="30" t="e">
        <f t="shared" si="8"/>
        <v>#DIV/0!</v>
      </c>
      <c r="V38" s="30" t="e">
        <f t="shared" si="9"/>
        <v>#DIV/0!</v>
      </c>
      <c r="W38" s="31" t="s">
        <v>106</v>
      </c>
      <c r="X38" s="32">
        <f t="shared" si="18"/>
        <v>0</v>
      </c>
      <c r="Y38" s="33">
        <f t="shared" si="11"/>
        <v>0</v>
      </c>
      <c r="Z38" s="33">
        <f t="shared" si="11"/>
        <v>0</v>
      </c>
      <c r="AA38" s="33">
        <f t="shared" si="11"/>
        <v>0</v>
      </c>
      <c r="AB38" s="33">
        <f t="shared" si="11"/>
        <v>0</v>
      </c>
      <c r="AC38" s="33">
        <f t="shared" si="11"/>
        <v>0</v>
      </c>
      <c r="AD38" s="33">
        <f t="shared" si="11"/>
        <v>0</v>
      </c>
      <c r="AE38" s="33">
        <f t="shared" si="11"/>
        <v>0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</row>
    <row r="39" spans="1:86" ht="18" hidden="1" customHeight="1">
      <c r="A39" s="218"/>
      <c r="B39" s="48">
        <v>5</v>
      </c>
      <c r="C39" s="26"/>
      <c r="D39" s="26"/>
      <c r="E39" s="26"/>
      <c r="F39" s="36"/>
      <c r="G39" s="36"/>
      <c r="H39" s="28">
        <f t="shared" si="12"/>
        <v>0</v>
      </c>
      <c r="I39" s="29" t="e">
        <f t="shared" si="1"/>
        <v>#DIV/0!</v>
      </c>
      <c r="J39" s="28">
        <f t="shared" si="13"/>
        <v>0</v>
      </c>
      <c r="K39" s="29" t="e">
        <f t="shared" si="2"/>
        <v>#DIV/0!</v>
      </c>
      <c r="L39" s="28">
        <f t="shared" si="14"/>
        <v>0</v>
      </c>
      <c r="M39" s="29" t="e">
        <f t="shared" si="3"/>
        <v>#DIV/0!</v>
      </c>
      <c r="N39" s="28">
        <f t="shared" si="15"/>
        <v>0</v>
      </c>
      <c r="O39" s="29" t="e">
        <f t="shared" si="4"/>
        <v>#DIV/0!</v>
      </c>
      <c r="P39" s="28">
        <f t="shared" si="16"/>
        <v>0</v>
      </c>
      <c r="Q39" s="29" t="e">
        <f t="shared" si="5"/>
        <v>#DIV/0!</v>
      </c>
      <c r="R39" s="28">
        <f t="shared" si="17"/>
        <v>0</v>
      </c>
      <c r="S39" s="29" t="e">
        <f t="shared" si="6"/>
        <v>#DIV/0!</v>
      </c>
      <c r="T39" s="28">
        <f t="shared" si="7"/>
        <v>0</v>
      </c>
      <c r="U39" s="30" t="e">
        <f t="shared" si="8"/>
        <v>#DIV/0!</v>
      </c>
      <c r="V39" s="30" t="e">
        <f t="shared" si="9"/>
        <v>#DIV/0!</v>
      </c>
      <c r="W39" s="31" t="s">
        <v>106</v>
      </c>
      <c r="X39" s="32">
        <f t="shared" si="18"/>
        <v>0</v>
      </c>
      <c r="Y39" s="33">
        <f t="shared" si="11"/>
        <v>0</v>
      </c>
      <c r="Z39" s="33">
        <f t="shared" si="11"/>
        <v>0</v>
      </c>
      <c r="AA39" s="33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3">
        <f t="shared" si="11"/>
        <v>0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</row>
    <row r="40" spans="1:86" ht="18" hidden="1" customHeight="1">
      <c r="A40" s="218"/>
      <c r="B40" s="48">
        <v>6</v>
      </c>
      <c r="C40" s="26"/>
      <c r="D40" s="26"/>
      <c r="E40" s="26"/>
      <c r="F40" s="36"/>
      <c r="G40" s="36"/>
      <c r="H40" s="28">
        <f t="shared" si="12"/>
        <v>0</v>
      </c>
      <c r="I40" s="29" t="e">
        <f t="shared" si="1"/>
        <v>#DIV/0!</v>
      </c>
      <c r="J40" s="28">
        <f t="shared" si="13"/>
        <v>0</v>
      </c>
      <c r="K40" s="29" t="e">
        <f t="shared" si="2"/>
        <v>#DIV/0!</v>
      </c>
      <c r="L40" s="28">
        <f t="shared" si="14"/>
        <v>0</v>
      </c>
      <c r="M40" s="29" t="e">
        <f t="shared" si="3"/>
        <v>#DIV/0!</v>
      </c>
      <c r="N40" s="28">
        <f t="shared" si="15"/>
        <v>0</v>
      </c>
      <c r="O40" s="29" t="e">
        <f t="shared" si="4"/>
        <v>#DIV/0!</v>
      </c>
      <c r="P40" s="28">
        <f t="shared" si="16"/>
        <v>0</v>
      </c>
      <c r="Q40" s="29" t="e">
        <f t="shared" si="5"/>
        <v>#DIV/0!</v>
      </c>
      <c r="R40" s="28">
        <f t="shared" si="17"/>
        <v>0</v>
      </c>
      <c r="S40" s="29" t="e">
        <f t="shared" si="6"/>
        <v>#DIV/0!</v>
      </c>
      <c r="T40" s="28">
        <f t="shared" si="7"/>
        <v>0</v>
      </c>
      <c r="U40" s="30" t="e">
        <f t="shared" si="8"/>
        <v>#DIV/0!</v>
      </c>
      <c r="V40" s="30" t="e">
        <f t="shared" si="9"/>
        <v>#DIV/0!</v>
      </c>
      <c r="W40" s="31" t="s">
        <v>106</v>
      </c>
      <c r="X40" s="32">
        <f t="shared" si="18"/>
        <v>0</v>
      </c>
      <c r="Y40" s="33">
        <f t="shared" si="11"/>
        <v>0</v>
      </c>
      <c r="Z40" s="33">
        <f t="shared" si="11"/>
        <v>0</v>
      </c>
      <c r="AA40" s="33">
        <f t="shared" si="11"/>
        <v>0</v>
      </c>
      <c r="AB40" s="33">
        <f t="shared" si="11"/>
        <v>0</v>
      </c>
      <c r="AC40" s="33">
        <f t="shared" si="11"/>
        <v>0</v>
      </c>
      <c r="AD40" s="33">
        <f t="shared" si="11"/>
        <v>0</v>
      </c>
      <c r="AE40" s="33">
        <f t="shared" si="11"/>
        <v>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</row>
    <row r="41" spans="1:86" ht="18" hidden="1" customHeight="1">
      <c r="A41" s="218"/>
      <c r="B41" s="48">
        <v>7</v>
      </c>
      <c r="C41" s="26"/>
      <c r="D41" s="26"/>
      <c r="E41" s="26"/>
      <c r="F41" s="36"/>
      <c r="G41" s="36"/>
      <c r="H41" s="28">
        <f t="shared" si="12"/>
        <v>0</v>
      </c>
      <c r="I41" s="29" t="e">
        <f t="shared" si="1"/>
        <v>#DIV/0!</v>
      </c>
      <c r="J41" s="28">
        <f t="shared" si="13"/>
        <v>0</v>
      </c>
      <c r="K41" s="29" t="e">
        <f t="shared" si="2"/>
        <v>#DIV/0!</v>
      </c>
      <c r="L41" s="28">
        <f t="shared" si="14"/>
        <v>0</v>
      </c>
      <c r="M41" s="29" t="e">
        <f t="shared" si="3"/>
        <v>#DIV/0!</v>
      </c>
      <c r="N41" s="28">
        <f t="shared" si="15"/>
        <v>0</v>
      </c>
      <c r="O41" s="29" t="e">
        <f t="shared" si="4"/>
        <v>#DIV/0!</v>
      </c>
      <c r="P41" s="28">
        <f t="shared" si="16"/>
        <v>0</v>
      </c>
      <c r="Q41" s="29" t="e">
        <f t="shared" si="5"/>
        <v>#DIV/0!</v>
      </c>
      <c r="R41" s="28">
        <f t="shared" si="17"/>
        <v>0</v>
      </c>
      <c r="S41" s="29" t="e">
        <f t="shared" si="6"/>
        <v>#DIV/0!</v>
      </c>
      <c r="T41" s="28">
        <f t="shared" si="7"/>
        <v>0</v>
      </c>
      <c r="U41" s="30" t="e">
        <f t="shared" si="8"/>
        <v>#DIV/0!</v>
      </c>
      <c r="V41" s="30" t="e">
        <f t="shared" si="9"/>
        <v>#DIV/0!</v>
      </c>
      <c r="W41" s="31" t="s">
        <v>106</v>
      </c>
      <c r="X41" s="32">
        <f t="shared" si="18"/>
        <v>0</v>
      </c>
      <c r="Y41" s="33">
        <f t="shared" si="11"/>
        <v>0</v>
      </c>
      <c r="Z41" s="33">
        <f t="shared" si="11"/>
        <v>0</v>
      </c>
      <c r="AA41" s="33">
        <f t="shared" si="11"/>
        <v>0</v>
      </c>
      <c r="AB41" s="33">
        <f t="shared" si="11"/>
        <v>0</v>
      </c>
      <c r="AC41" s="33">
        <f t="shared" si="11"/>
        <v>0</v>
      </c>
      <c r="AD41" s="33">
        <f t="shared" si="11"/>
        <v>0</v>
      </c>
      <c r="AE41" s="33">
        <f t="shared" si="11"/>
        <v>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1:86" ht="18" hidden="1" customHeight="1">
      <c r="A42" s="218"/>
      <c r="B42" s="48">
        <v>8</v>
      </c>
      <c r="C42" s="26"/>
      <c r="D42" s="26"/>
      <c r="E42" s="26"/>
      <c r="F42" s="36"/>
      <c r="G42" s="36"/>
      <c r="H42" s="28">
        <f t="shared" si="12"/>
        <v>0</v>
      </c>
      <c r="I42" s="29" t="e">
        <f t="shared" si="1"/>
        <v>#DIV/0!</v>
      </c>
      <c r="J42" s="28">
        <f t="shared" si="13"/>
        <v>0</v>
      </c>
      <c r="K42" s="29" t="e">
        <f t="shared" si="2"/>
        <v>#DIV/0!</v>
      </c>
      <c r="L42" s="28">
        <f t="shared" si="14"/>
        <v>0</v>
      </c>
      <c r="M42" s="29" t="e">
        <f t="shared" si="3"/>
        <v>#DIV/0!</v>
      </c>
      <c r="N42" s="28">
        <f t="shared" si="15"/>
        <v>0</v>
      </c>
      <c r="O42" s="29" t="e">
        <f t="shared" si="4"/>
        <v>#DIV/0!</v>
      </c>
      <c r="P42" s="28">
        <f t="shared" si="16"/>
        <v>0</v>
      </c>
      <c r="Q42" s="29" t="e">
        <f t="shared" si="5"/>
        <v>#DIV/0!</v>
      </c>
      <c r="R42" s="28">
        <f t="shared" si="17"/>
        <v>0</v>
      </c>
      <c r="S42" s="29" t="e">
        <f t="shared" si="6"/>
        <v>#DIV/0!</v>
      </c>
      <c r="T42" s="28">
        <f t="shared" si="7"/>
        <v>0</v>
      </c>
      <c r="U42" s="30" t="e">
        <f t="shared" si="8"/>
        <v>#DIV/0!</v>
      </c>
      <c r="V42" s="30" t="e">
        <f t="shared" si="9"/>
        <v>#DIV/0!</v>
      </c>
      <c r="W42" s="31" t="s">
        <v>106</v>
      </c>
      <c r="X42" s="32">
        <f t="shared" si="18"/>
        <v>0</v>
      </c>
      <c r="Y42" s="33">
        <f t="shared" si="11"/>
        <v>0</v>
      </c>
      <c r="Z42" s="33">
        <f t="shared" si="11"/>
        <v>0</v>
      </c>
      <c r="AA42" s="33">
        <f t="shared" si="11"/>
        <v>0</v>
      </c>
      <c r="AB42" s="33">
        <f t="shared" si="11"/>
        <v>0</v>
      </c>
      <c r="AC42" s="33">
        <f t="shared" si="11"/>
        <v>0</v>
      </c>
      <c r="AD42" s="33">
        <f t="shared" si="11"/>
        <v>0</v>
      </c>
      <c r="AE42" s="33">
        <f t="shared" si="11"/>
        <v>0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</row>
    <row r="43" spans="1:86" ht="18" hidden="1" customHeight="1">
      <c r="A43" s="218"/>
      <c r="B43" s="48">
        <v>9</v>
      </c>
      <c r="C43" s="26"/>
      <c r="D43" s="26"/>
      <c r="E43" s="26"/>
      <c r="F43" s="36"/>
      <c r="G43" s="36"/>
      <c r="H43" s="28">
        <f t="shared" si="12"/>
        <v>0</v>
      </c>
      <c r="I43" s="29" t="e">
        <f t="shared" si="1"/>
        <v>#DIV/0!</v>
      </c>
      <c r="J43" s="28">
        <f t="shared" si="13"/>
        <v>0</v>
      </c>
      <c r="K43" s="29" t="e">
        <f t="shared" si="2"/>
        <v>#DIV/0!</v>
      </c>
      <c r="L43" s="28">
        <f t="shared" si="14"/>
        <v>0</v>
      </c>
      <c r="M43" s="29" t="e">
        <f t="shared" si="3"/>
        <v>#DIV/0!</v>
      </c>
      <c r="N43" s="28">
        <f t="shared" si="15"/>
        <v>0</v>
      </c>
      <c r="O43" s="29" t="e">
        <f t="shared" si="4"/>
        <v>#DIV/0!</v>
      </c>
      <c r="P43" s="28">
        <f t="shared" si="16"/>
        <v>0</v>
      </c>
      <c r="Q43" s="29" t="e">
        <f t="shared" si="5"/>
        <v>#DIV/0!</v>
      </c>
      <c r="R43" s="28">
        <f t="shared" si="17"/>
        <v>0</v>
      </c>
      <c r="S43" s="29" t="e">
        <f t="shared" si="6"/>
        <v>#DIV/0!</v>
      </c>
      <c r="T43" s="28">
        <f t="shared" si="7"/>
        <v>0</v>
      </c>
      <c r="U43" s="30" t="e">
        <f t="shared" si="8"/>
        <v>#DIV/0!</v>
      </c>
      <c r="V43" s="30" t="e">
        <f t="shared" si="9"/>
        <v>#DIV/0!</v>
      </c>
      <c r="W43" s="31" t="s">
        <v>106</v>
      </c>
      <c r="X43" s="32">
        <f t="shared" si="18"/>
        <v>0</v>
      </c>
      <c r="Y43" s="33">
        <f t="shared" si="11"/>
        <v>0</v>
      </c>
      <c r="Z43" s="33">
        <f t="shared" si="11"/>
        <v>0</v>
      </c>
      <c r="AA43" s="33">
        <f t="shared" si="11"/>
        <v>0</v>
      </c>
      <c r="AB43" s="33">
        <f t="shared" si="11"/>
        <v>0</v>
      </c>
      <c r="AC43" s="33">
        <f t="shared" si="11"/>
        <v>0</v>
      </c>
      <c r="AD43" s="33">
        <f t="shared" si="11"/>
        <v>0</v>
      </c>
      <c r="AE43" s="33">
        <f t="shared" si="11"/>
        <v>0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</row>
    <row r="44" spans="1:86" ht="18" hidden="1" customHeight="1">
      <c r="A44" s="218"/>
      <c r="B44" s="48">
        <v>10</v>
      </c>
      <c r="C44" s="26"/>
      <c r="D44" s="26"/>
      <c r="E44" s="26"/>
      <c r="F44" s="36"/>
      <c r="G44" s="36"/>
      <c r="H44" s="28">
        <f t="shared" si="12"/>
        <v>0</v>
      </c>
      <c r="I44" s="29" t="e">
        <f t="shared" si="1"/>
        <v>#DIV/0!</v>
      </c>
      <c r="J44" s="28">
        <f t="shared" si="13"/>
        <v>0</v>
      </c>
      <c r="K44" s="29" t="e">
        <f t="shared" si="2"/>
        <v>#DIV/0!</v>
      </c>
      <c r="L44" s="28">
        <f t="shared" si="14"/>
        <v>0</v>
      </c>
      <c r="M44" s="29" t="e">
        <f t="shared" si="3"/>
        <v>#DIV/0!</v>
      </c>
      <c r="N44" s="28">
        <f t="shared" si="15"/>
        <v>0</v>
      </c>
      <c r="O44" s="29" t="e">
        <f t="shared" si="4"/>
        <v>#DIV/0!</v>
      </c>
      <c r="P44" s="28">
        <f t="shared" si="16"/>
        <v>0</v>
      </c>
      <c r="Q44" s="29" t="e">
        <f t="shared" si="5"/>
        <v>#DIV/0!</v>
      </c>
      <c r="R44" s="28">
        <f t="shared" si="17"/>
        <v>0</v>
      </c>
      <c r="S44" s="29" t="e">
        <f t="shared" si="6"/>
        <v>#DIV/0!</v>
      </c>
      <c r="T44" s="28">
        <f t="shared" si="7"/>
        <v>0</v>
      </c>
      <c r="U44" s="30" t="e">
        <f t="shared" si="8"/>
        <v>#DIV/0!</v>
      </c>
      <c r="V44" s="30" t="e">
        <f t="shared" si="9"/>
        <v>#DIV/0!</v>
      </c>
      <c r="W44" s="31" t="s">
        <v>106</v>
      </c>
      <c r="X44" s="32">
        <f t="shared" si="18"/>
        <v>0</v>
      </c>
      <c r="Y44" s="33">
        <f t="shared" si="11"/>
        <v>0</v>
      </c>
      <c r="Z44" s="33">
        <f t="shared" si="11"/>
        <v>0</v>
      </c>
      <c r="AA44" s="33">
        <f t="shared" si="11"/>
        <v>0</v>
      </c>
      <c r="AB44" s="33">
        <f t="shared" si="11"/>
        <v>0</v>
      </c>
      <c r="AC44" s="33">
        <f t="shared" si="11"/>
        <v>0</v>
      </c>
      <c r="AD44" s="33">
        <f t="shared" si="11"/>
        <v>0</v>
      </c>
      <c r="AE44" s="33">
        <f t="shared" si="11"/>
        <v>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1:86" ht="18" hidden="1" customHeight="1">
      <c r="A45" s="218"/>
      <c r="B45" s="48">
        <v>11</v>
      </c>
      <c r="C45" s="26"/>
      <c r="D45" s="26"/>
      <c r="E45" s="26"/>
      <c r="F45" s="36"/>
      <c r="G45" s="36"/>
      <c r="H45" s="28">
        <f t="shared" si="12"/>
        <v>0</v>
      </c>
      <c r="I45" s="29" t="e">
        <f t="shared" si="1"/>
        <v>#DIV/0!</v>
      </c>
      <c r="J45" s="28">
        <f t="shared" si="13"/>
        <v>0</v>
      </c>
      <c r="K45" s="29" t="e">
        <f t="shared" si="2"/>
        <v>#DIV/0!</v>
      </c>
      <c r="L45" s="28">
        <f t="shared" si="14"/>
        <v>0</v>
      </c>
      <c r="M45" s="29" t="e">
        <f t="shared" si="3"/>
        <v>#DIV/0!</v>
      </c>
      <c r="N45" s="28">
        <f t="shared" si="15"/>
        <v>0</v>
      </c>
      <c r="O45" s="29" t="e">
        <f t="shared" si="4"/>
        <v>#DIV/0!</v>
      </c>
      <c r="P45" s="28">
        <f t="shared" si="16"/>
        <v>0</v>
      </c>
      <c r="Q45" s="29" t="e">
        <f t="shared" si="5"/>
        <v>#DIV/0!</v>
      </c>
      <c r="R45" s="28">
        <f t="shared" si="17"/>
        <v>0</v>
      </c>
      <c r="S45" s="29" t="e">
        <f t="shared" si="6"/>
        <v>#DIV/0!</v>
      </c>
      <c r="T45" s="28">
        <f t="shared" si="7"/>
        <v>0</v>
      </c>
      <c r="U45" s="30" t="e">
        <f t="shared" si="8"/>
        <v>#DIV/0!</v>
      </c>
      <c r="V45" s="30" t="e">
        <f t="shared" si="9"/>
        <v>#DIV/0!</v>
      </c>
      <c r="W45" s="31" t="s">
        <v>106</v>
      </c>
      <c r="X45" s="32">
        <f t="shared" si="18"/>
        <v>0</v>
      </c>
      <c r="Y45" s="33">
        <f t="shared" si="11"/>
        <v>0</v>
      </c>
      <c r="Z45" s="33">
        <f t="shared" si="11"/>
        <v>0</v>
      </c>
      <c r="AA45" s="33">
        <f t="shared" si="11"/>
        <v>0</v>
      </c>
      <c r="AB45" s="33">
        <f t="shared" si="11"/>
        <v>0</v>
      </c>
      <c r="AC45" s="33">
        <f t="shared" si="11"/>
        <v>0</v>
      </c>
      <c r="AD45" s="33">
        <f t="shared" si="11"/>
        <v>0</v>
      </c>
      <c r="AE45" s="33">
        <f t="shared" si="11"/>
        <v>0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1:86" ht="18" hidden="1" customHeight="1">
      <c r="A46" s="218"/>
      <c r="B46" s="48">
        <v>12</v>
      </c>
      <c r="C46" s="26"/>
      <c r="D46" s="26"/>
      <c r="E46" s="26"/>
      <c r="F46" s="36"/>
      <c r="G46" s="36"/>
      <c r="H46" s="28">
        <f t="shared" si="12"/>
        <v>0</v>
      </c>
      <c r="I46" s="29" t="e">
        <f t="shared" si="1"/>
        <v>#DIV/0!</v>
      </c>
      <c r="J46" s="28">
        <f t="shared" si="13"/>
        <v>0</v>
      </c>
      <c r="K46" s="29" t="e">
        <f t="shared" si="2"/>
        <v>#DIV/0!</v>
      </c>
      <c r="L46" s="28">
        <f t="shared" si="14"/>
        <v>0</v>
      </c>
      <c r="M46" s="29" t="e">
        <f t="shared" si="3"/>
        <v>#DIV/0!</v>
      </c>
      <c r="N46" s="28">
        <f t="shared" si="15"/>
        <v>0</v>
      </c>
      <c r="O46" s="29" t="e">
        <f t="shared" si="4"/>
        <v>#DIV/0!</v>
      </c>
      <c r="P46" s="28">
        <f t="shared" si="16"/>
        <v>0</v>
      </c>
      <c r="Q46" s="29" t="e">
        <f t="shared" si="5"/>
        <v>#DIV/0!</v>
      </c>
      <c r="R46" s="28">
        <f t="shared" si="17"/>
        <v>0</v>
      </c>
      <c r="S46" s="29" t="e">
        <f t="shared" si="6"/>
        <v>#DIV/0!</v>
      </c>
      <c r="T46" s="28">
        <f t="shared" si="7"/>
        <v>0</v>
      </c>
      <c r="U46" s="30" t="e">
        <f t="shared" si="8"/>
        <v>#DIV/0!</v>
      </c>
      <c r="V46" s="30" t="e">
        <f t="shared" si="9"/>
        <v>#DIV/0!</v>
      </c>
      <c r="W46" s="31" t="s">
        <v>106</v>
      </c>
      <c r="X46" s="32">
        <f t="shared" si="18"/>
        <v>0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0</v>
      </c>
      <c r="AD46" s="33">
        <f t="shared" si="11"/>
        <v>0</v>
      </c>
      <c r="AE46" s="33">
        <f t="shared" si="11"/>
        <v>0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</row>
    <row r="47" spans="1:86" ht="18" hidden="1" customHeight="1">
      <c r="A47" s="218"/>
      <c r="B47" s="48">
        <v>13</v>
      </c>
      <c r="C47" s="26"/>
      <c r="D47" s="26"/>
      <c r="E47" s="26"/>
      <c r="F47" s="36"/>
      <c r="G47" s="36"/>
      <c r="H47" s="28">
        <f t="shared" si="12"/>
        <v>0</v>
      </c>
      <c r="I47" s="29" t="e">
        <f t="shared" si="1"/>
        <v>#DIV/0!</v>
      </c>
      <c r="J47" s="28">
        <f t="shared" si="13"/>
        <v>0</v>
      </c>
      <c r="K47" s="29" t="e">
        <f t="shared" si="2"/>
        <v>#DIV/0!</v>
      </c>
      <c r="L47" s="28">
        <f t="shared" si="14"/>
        <v>0</v>
      </c>
      <c r="M47" s="29" t="e">
        <f t="shared" si="3"/>
        <v>#DIV/0!</v>
      </c>
      <c r="N47" s="28">
        <f t="shared" si="15"/>
        <v>0</v>
      </c>
      <c r="O47" s="29" t="e">
        <f t="shared" si="4"/>
        <v>#DIV/0!</v>
      </c>
      <c r="P47" s="28">
        <f t="shared" si="16"/>
        <v>0</v>
      </c>
      <c r="Q47" s="29" t="e">
        <f t="shared" si="5"/>
        <v>#DIV/0!</v>
      </c>
      <c r="R47" s="28">
        <f t="shared" si="17"/>
        <v>0</v>
      </c>
      <c r="S47" s="29" t="e">
        <f t="shared" si="6"/>
        <v>#DIV/0!</v>
      </c>
      <c r="T47" s="28">
        <f t="shared" si="7"/>
        <v>0</v>
      </c>
      <c r="U47" s="30" t="e">
        <f t="shared" si="8"/>
        <v>#DIV/0!</v>
      </c>
      <c r="V47" s="30" t="e">
        <f t="shared" si="9"/>
        <v>#DIV/0!</v>
      </c>
      <c r="W47" s="31" t="s">
        <v>106</v>
      </c>
      <c r="X47" s="32">
        <f t="shared" si="18"/>
        <v>0</v>
      </c>
      <c r="Y47" s="33">
        <f t="shared" si="11"/>
        <v>0</v>
      </c>
      <c r="Z47" s="33">
        <f t="shared" si="11"/>
        <v>0</v>
      </c>
      <c r="AA47" s="33">
        <f t="shared" si="11"/>
        <v>0</v>
      </c>
      <c r="AB47" s="33">
        <f t="shared" si="11"/>
        <v>0</v>
      </c>
      <c r="AC47" s="33">
        <f t="shared" si="11"/>
        <v>0</v>
      </c>
      <c r="AD47" s="33">
        <f t="shared" si="11"/>
        <v>0</v>
      </c>
      <c r="AE47" s="33">
        <f t="shared" si="11"/>
        <v>0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1:86" ht="18" hidden="1" customHeight="1">
      <c r="A48" s="218"/>
      <c r="B48" s="48">
        <v>14</v>
      </c>
      <c r="C48" s="26"/>
      <c r="D48" s="26"/>
      <c r="E48" s="26"/>
      <c r="F48" s="36"/>
      <c r="G48" s="36"/>
      <c r="H48" s="28">
        <f t="shared" si="12"/>
        <v>0</v>
      </c>
      <c r="I48" s="29" t="e">
        <f t="shared" si="1"/>
        <v>#DIV/0!</v>
      </c>
      <c r="J48" s="28">
        <f t="shared" si="13"/>
        <v>0</v>
      </c>
      <c r="K48" s="29" t="e">
        <f t="shared" si="2"/>
        <v>#DIV/0!</v>
      </c>
      <c r="L48" s="28">
        <f t="shared" si="14"/>
        <v>0</v>
      </c>
      <c r="M48" s="29" t="e">
        <f t="shared" si="3"/>
        <v>#DIV/0!</v>
      </c>
      <c r="N48" s="28">
        <f t="shared" si="15"/>
        <v>0</v>
      </c>
      <c r="O48" s="29" t="e">
        <f t="shared" si="4"/>
        <v>#DIV/0!</v>
      </c>
      <c r="P48" s="28">
        <f t="shared" si="16"/>
        <v>0</v>
      </c>
      <c r="Q48" s="29" t="e">
        <f t="shared" si="5"/>
        <v>#DIV/0!</v>
      </c>
      <c r="R48" s="28">
        <f t="shared" si="17"/>
        <v>0</v>
      </c>
      <c r="S48" s="29" t="e">
        <f t="shared" si="6"/>
        <v>#DIV/0!</v>
      </c>
      <c r="T48" s="28">
        <f t="shared" si="7"/>
        <v>0</v>
      </c>
      <c r="U48" s="30" t="e">
        <f t="shared" si="8"/>
        <v>#DIV/0!</v>
      </c>
      <c r="V48" s="30" t="e">
        <f t="shared" si="9"/>
        <v>#DIV/0!</v>
      </c>
      <c r="W48" s="31" t="s">
        <v>106</v>
      </c>
      <c r="X48" s="32">
        <f t="shared" si="18"/>
        <v>0</v>
      </c>
      <c r="Y48" s="33">
        <f t="shared" si="11"/>
        <v>0</v>
      </c>
      <c r="Z48" s="33">
        <f t="shared" si="11"/>
        <v>0</v>
      </c>
      <c r="AA48" s="33">
        <f t="shared" si="11"/>
        <v>0</v>
      </c>
      <c r="AB48" s="33">
        <f t="shared" si="11"/>
        <v>0</v>
      </c>
      <c r="AC48" s="33">
        <f t="shared" si="11"/>
        <v>0</v>
      </c>
      <c r="AD48" s="33">
        <f t="shared" si="11"/>
        <v>0</v>
      </c>
      <c r="AE48" s="33">
        <f t="shared" si="11"/>
        <v>0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</row>
    <row r="49" spans="1:86" ht="18" hidden="1" customHeight="1">
      <c r="A49" s="218"/>
      <c r="B49" s="48">
        <v>15</v>
      </c>
      <c r="C49" s="26"/>
      <c r="D49" s="26"/>
      <c r="E49" s="26"/>
      <c r="F49" s="36"/>
      <c r="G49" s="36"/>
      <c r="H49" s="28">
        <f t="shared" si="12"/>
        <v>0</v>
      </c>
      <c r="I49" s="29" t="e">
        <f t="shared" si="1"/>
        <v>#DIV/0!</v>
      </c>
      <c r="J49" s="28">
        <f t="shared" si="13"/>
        <v>0</v>
      </c>
      <c r="K49" s="29" t="e">
        <f t="shared" si="2"/>
        <v>#DIV/0!</v>
      </c>
      <c r="L49" s="28">
        <f t="shared" si="14"/>
        <v>0</v>
      </c>
      <c r="M49" s="29" t="e">
        <f t="shared" si="3"/>
        <v>#DIV/0!</v>
      </c>
      <c r="N49" s="28">
        <f t="shared" si="15"/>
        <v>0</v>
      </c>
      <c r="O49" s="29" t="e">
        <f t="shared" si="4"/>
        <v>#DIV/0!</v>
      </c>
      <c r="P49" s="28">
        <f t="shared" si="16"/>
        <v>0</v>
      </c>
      <c r="Q49" s="29" t="e">
        <f t="shared" si="5"/>
        <v>#DIV/0!</v>
      </c>
      <c r="R49" s="28">
        <f t="shared" si="17"/>
        <v>0</v>
      </c>
      <c r="S49" s="29" t="e">
        <f t="shared" si="6"/>
        <v>#DIV/0!</v>
      </c>
      <c r="T49" s="28">
        <f t="shared" si="7"/>
        <v>0</v>
      </c>
      <c r="U49" s="30" t="e">
        <f t="shared" si="8"/>
        <v>#DIV/0!</v>
      </c>
      <c r="V49" s="30" t="e">
        <f t="shared" si="9"/>
        <v>#DIV/0!</v>
      </c>
      <c r="W49" s="31" t="s">
        <v>106</v>
      </c>
      <c r="X49" s="32">
        <f t="shared" si="18"/>
        <v>0</v>
      </c>
      <c r="Y49" s="33">
        <f t="shared" si="11"/>
        <v>0</v>
      </c>
      <c r="Z49" s="33">
        <f t="shared" si="11"/>
        <v>0</v>
      </c>
      <c r="AA49" s="33">
        <f t="shared" si="11"/>
        <v>0</v>
      </c>
      <c r="AB49" s="33">
        <f t="shared" si="11"/>
        <v>0</v>
      </c>
      <c r="AC49" s="33">
        <f t="shared" si="11"/>
        <v>0</v>
      </c>
      <c r="AD49" s="33">
        <f t="shared" si="11"/>
        <v>0</v>
      </c>
      <c r="AE49" s="33">
        <f t="shared" si="11"/>
        <v>0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</row>
    <row r="50" spans="1:86" ht="18" hidden="1" customHeight="1">
      <c r="A50" s="220"/>
      <c r="B50" s="47">
        <v>1</v>
      </c>
      <c r="C50" s="26"/>
      <c r="D50" s="26"/>
      <c r="E50" s="26"/>
      <c r="F50" s="36"/>
      <c r="G50" s="36"/>
      <c r="H50" s="28">
        <f t="shared" si="12"/>
        <v>0</v>
      </c>
      <c r="I50" s="29" t="e">
        <f t="shared" si="1"/>
        <v>#DIV/0!</v>
      </c>
      <c r="J50" s="28">
        <f t="shared" si="13"/>
        <v>0</v>
      </c>
      <c r="K50" s="29" t="e">
        <f t="shared" si="2"/>
        <v>#DIV/0!</v>
      </c>
      <c r="L50" s="28">
        <f t="shared" si="14"/>
        <v>0</v>
      </c>
      <c r="M50" s="29" t="e">
        <f t="shared" si="3"/>
        <v>#DIV/0!</v>
      </c>
      <c r="N50" s="28">
        <f t="shared" si="15"/>
        <v>0</v>
      </c>
      <c r="O50" s="29" t="e">
        <f t="shared" si="4"/>
        <v>#DIV/0!</v>
      </c>
      <c r="P50" s="28">
        <f t="shared" si="16"/>
        <v>0</v>
      </c>
      <c r="Q50" s="29" t="e">
        <f t="shared" si="5"/>
        <v>#DIV/0!</v>
      </c>
      <c r="R50" s="28">
        <f t="shared" si="17"/>
        <v>0</v>
      </c>
      <c r="S50" s="29" t="e">
        <f t="shared" si="6"/>
        <v>#DIV/0!</v>
      </c>
      <c r="T50" s="28">
        <f t="shared" si="7"/>
        <v>0</v>
      </c>
      <c r="U50" s="30" t="e">
        <f t="shared" si="8"/>
        <v>#DIV/0!</v>
      </c>
      <c r="V50" s="30" t="e">
        <f t="shared" si="9"/>
        <v>#DIV/0!</v>
      </c>
      <c r="W50" s="31" t="s">
        <v>106</v>
      </c>
      <c r="X50" s="32">
        <f t="shared" si="18"/>
        <v>0</v>
      </c>
      <c r="Y50" s="33">
        <f t="shared" si="11"/>
        <v>0</v>
      </c>
      <c r="Z50" s="33">
        <f t="shared" si="11"/>
        <v>0</v>
      </c>
      <c r="AA50" s="33">
        <f t="shared" si="11"/>
        <v>0</v>
      </c>
      <c r="AB50" s="33">
        <f t="shared" si="11"/>
        <v>0</v>
      </c>
      <c r="AC50" s="33">
        <f t="shared" si="11"/>
        <v>0</v>
      </c>
      <c r="AD50" s="33">
        <f t="shared" si="11"/>
        <v>0</v>
      </c>
      <c r="AE50" s="33">
        <f t="shared" si="11"/>
        <v>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</row>
    <row r="51" spans="1:86" ht="18" hidden="1" customHeight="1">
      <c r="A51" s="218"/>
      <c r="B51" s="47">
        <v>2</v>
      </c>
      <c r="C51" s="26"/>
      <c r="D51" s="26"/>
      <c r="E51" s="26"/>
      <c r="F51" s="36"/>
      <c r="G51" s="36"/>
      <c r="H51" s="28">
        <f t="shared" si="12"/>
        <v>0</v>
      </c>
      <c r="I51" s="29" t="e">
        <f t="shared" si="1"/>
        <v>#DIV/0!</v>
      </c>
      <c r="J51" s="28">
        <f t="shared" si="13"/>
        <v>0</v>
      </c>
      <c r="K51" s="29" t="e">
        <f t="shared" si="2"/>
        <v>#DIV/0!</v>
      </c>
      <c r="L51" s="28">
        <f t="shared" si="14"/>
        <v>0</v>
      </c>
      <c r="M51" s="29" t="e">
        <f t="shared" si="3"/>
        <v>#DIV/0!</v>
      </c>
      <c r="N51" s="28">
        <f t="shared" si="15"/>
        <v>0</v>
      </c>
      <c r="O51" s="29" t="e">
        <f t="shared" si="4"/>
        <v>#DIV/0!</v>
      </c>
      <c r="P51" s="28">
        <f t="shared" si="16"/>
        <v>0</v>
      </c>
      <c r="Q51" s="29" t="e">
        <f t="shared" si="5"/>
        <v>#DIV/0!</v>
      </c>
      <c r="R51" s="28">
        <f t="shared" si="17"/>
        <v>0</v>
      </c>
      <c r="S51" s="29" t="e">
        <f t="shared" si="6"/>
        <v>#DIV/0!</v>
      </c>
      <c r="T51" s="28">
        <f t="shared" si="7"/>
        <v>0</v>
      </c>
      <c r="U51" s="30" t="e">
        <f t="shared" si="8"/>
        <v>#DIV/0!</v>
      </c>
      <c r="V51" s="30" t="e">
        <f>SUM(O51,Q51,S51,U51)</f>
        <v>#DIV/0!</v>
      </c>
      <c r="W51" s="31" t="s">
        <v>106</v>
      </c>
      <c r="X51" s="32">
        <f t="shared" si="18"/>
        <v>0</v>
      </c>
      <c r="Y51" s="33">
        <f t="shared" si="11"/>
        <v>0</v>
      </c>
      <c r="Z51" s="33">
        <f t="shared" si="11"/>
        <v>0</v>
      </c>
      <c r="AA51" s="33">
        <f t="shared" si="11"/>
        <v>0</v>
      </c>
      <c r="AB51" s="33">
        <f t="shared" si="11"/>
        <v>0</v>
      </c>
      <c r="AC51" s="33">
        <f t="shared" si="11"/>
        <v>0</v>
      </c>
      <c r="AD51" s="33">
        <f t="shared" si="11"/>
        <v>0</v>
      </c>
      <c r="AE51" s="33">
        <f t="shared" si="11"/>
        <v>0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</row>
    <row r="52" spans="1:86" ht="18" hidden="1" customHeight="1">
      <c r="A52" s="218"/>
      <c r="B52" s="47">
        <v>3</v>
      </c>
      <c r="C52" s="26"/>
      <c r="D52" s="26"/>
      <c r="E52" s="26"/>
      <c r="F52" s="36"/>
      <c r="G52" s="36"/>
      <c r="H52" s="28">
        <f t="shared" si="12"/>
        <v>0</v>
      </c>
      <c r="I52" s="29" t="e">
        <f t="shared" si="1"/>
        <v>#DIV/0!</v>
      </c>
      <c r="J52" s="28">
        <f t="shared" si="13"/>
        <v>0</v>
      </c>
      <c r="K52" s="29" t="e">
        <f t="shared" si="2"/>
        <v>#DIV/0!</v>
      </c>
      <c r="L52" s="28">
        <f t="shared" si="14"/>
        <v>0</v>
      </c>
      <c r="M52" s="29" t="e">
        <f t="shared" si="3"/>
        <v>#DIV/0!</v>
      </c>
      <c r="N52" s="28">
        <f t="shared" si="15"/>
        <v>0</v>
      </c>
      <c r="O52" s="29" t="e">
        <f t="shared" si="4"/>
        <v>#DIV/0!</v>
      </c>
      <c r="P52" s="28">
        <f t="shared" si="16"/>
        <v>0</v>
      </c>
      <c r="Q52" s="29" t="e">
        <f t="shared" si="5"/>
        <v>#DIV/0!</v>
      </c>
      <c r="R52" s="28">
        <f t="shared" si="17"/>
        <v>0</v>
      </c>
      <c r="S52" s="29" t="e">
        <f t="shared" si="6"/>
        <v>#DIV/0!</v>
      </c>
      <c r="T52" s="28">
        <f t="shared" si="7"/>
        <v>0</v>
      </c>
      <c r="U52" s="30" t="e">
        <f t="shared" si="8"/>
        <v>#DIV/0!</v>
      </c>
      <c r="V52" s="30" t="e">
        <f t="shared" si="9"/>
        <v>#DIV/0!</v>
      </c>
      <c r="W52" s="31" t="s">
        <v>106</v>
      </c>
      <c r="X52" s="32">
        <f t="shared" si="18"/>
        <v>0</v>
      </c>
      <c r="Y52" s="33">
        <f t="shared" si="11"/>
        <v>0</v>
      </c>
      <c r="Z52" s="33">
        <f t="shared" si="11"/>
        <v>0</v>
      </c>
      <c r="AA52" s="33">
        <f t="shared" si="11"/>
        <v>0</v>
      </c>
      <c r="AB52" s="33">
        <f t="shared" si="11"/>
        <v>0</v>
      </c>
      <c r="AC52" s="33">
        <f t="shared" si="11"/>
        <v>0</v>
      </c>
      <c r="AD52" s="33">
        <f t="shared" si="11"/>
        <v>0</v>
      </c>
      <c r="AE52" s="33">
        <f t="shared" si="11"/>
        <v>0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</row>
    <row r="53" spans="1:86" ht="18" hidden="1" customHeight="1">
      <c r="A53" s="218"/>
      <c r="B53" s="47">
        <v>4</v>
      </c>
      <c r="C53" s="26"/>
      <c r="D53" s="26"/>
      <c r="E53" s="26"/>
      <c r="F53" s="36"/>
      <c r="G53" s="36"/>
      <c r="H53" s="28">
        <f t="shared" si="12"/>
        <v>0</v>
      </c>
      <c r="I53" s="29" t="e">
        <f t="shared" si="1"/>
        <v>#DIV/0!</v>
      </c>
      <c r="J53" s="28">
        <f t="shared" si="13"/>
        <v>0</v>
      </c>
      <c r="K53" s="29" t="e">
        <f t="shared" si="2"/>
        <v>#DIV/0!</v>
      </c>
      <c r="L53" s="28">
        <f t="shared" si="14"/>
        <v>0</v>
      </c>
      <c r="M53" s="29" t="e">
        <f t="shared" si="3"/>
        <v>#DIV/0!</v>
      </c>
      <c r="N53" s="28">
        <f t="shared" si="15"/>
        <v>0</v>
      </c>
      <c r="O53" s="29" t="e">
        <f t="shared" si="4"/>
        <v>#DIV/0!</v>
      </c>
      <c r="P53" s="28">
        <f t="shared" si="16"/>
        <v>0</v>
      </c>
      <c r="Q53" s="29" t="e">
        <f t="shared" si="5"/>
        <v>#DIV/0!</v>
      </c>
      <c r="R53" s="28">
        <f t="shared" si="17"/>
        <v>0</v>
      </c>
      <c r="S53" s="29" t="e">
        <f t="shared" si="6"/>
        <v>#DIV/0!</v>
      </c>
      <c r="T53" s="28">
        <f t="shared" si="7"/>
        <v>0</v>
      </c>
      <c r="U53" s="30" t="e">
        <f t="shared" si="8"/>
        <v>#DIV/0!</v>
      </c>
      <c r="V53" s="30" t="e">
        <f t="shared" si="9"/>
        <v>#DIV/0!</v>
      </c>
      <c r="W53" s="31" t="s">
        <v>106</v>
      </c>
      <c r="X53" s="32">
        <f t="shared" si="18"/>
        <v>0</v>
      </c>
      <c r="Y53" s="33">
        <f t="shared" si="11"/>
        <v>0</v>
      </c>
      <c r="Z53" s="33">
        <f t="shared" si="11"/>
        <v>0</v>
      </c>
      <c r="AA53" s="33">
        <f t="shared" si="11"/>
        <v>0</v>
      </c>
      <c r="AB53" s="33">
        <f t="shared" si="11"/>
        <v>0</v>
      </c>
      <c r="AC53" s="33">
        <f t="shared" si="11"/>
        <v>0</v>
      </c>
      <c r="AD53" s="33">
        <f t="shared" si="11"/>
        <v>0</v>
      </c>
      <c r="AE53" s="33">
        <f t="shared" si="11"/>
        <v>0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</row>
    <row r="54" spans="1:86" ht="18" hidden="1" customHeight="1">
      <c r="A54" s="219"/>
      <c r="B54" s="47">
        <v>5</v>
      </c>
      <c r="C54" s="26"/>
      <c r="D54" s="26"/>
      <c r="E54" s="26"/>
      <c r="F54" s="36"/>
      <c r="G54" s="36"/>
      <c r="H54" s="28">
        <f t="shared" si="12"/>
        <v>0</v>
      </c>
      <c r="I54" s="29" t="e">
        <f t="shared" si="1"/>
        <v>#DIV/0!</v>
      </c>
      <c r="J54" s="28">
        <f t="shared" si="13"/>
        <v>0</v>
      </c>
      <c r="K54" s="29" t="e">
        <f t="shared" si="2"/>
        <v>#DIV/0!</v>
      </c>
      <c r="L54" s="28">
        <f t="shared" si="14"/>
        <v>0</v>
      </c>
      <c r="M54" s="29" t="e">
        <f t="shared" si="3"/>
        <v>#DIV/0!</v>
      </c>
      <c r="N54" s="28">
        <f t="shared" si="15"/>
        <v>0</v>
      </c>
      <c r="O54" s="29" t="e">
        <f t="shared" si="4"/>
        <v>#DIV/0!</v>
      </c>
      <c r="P54" s="28">
        <f t="shared" si="16"/>
        <v>0</v>
      </c>
      <c r="Q54" s="29" t="e">
        <f t="shared" si="5"/>
        <v>#DIV/0!</v>
      </c>
      <c r="R54" s="28">
        <f t="shared" si="17"/>
        <v>0</v>
      </c>
      <c r="S54" s="29" t="e">
        <f t="shared" si="6"/>
        <v>#DIV/0!</v>
      </c>
      <c r="T54" s="28">
        <f t="shared" si="7"/>
        <v>0</v>
      </c>
      <c r="U54" s="30" t="e">
        <f t="shared" si="8"/>
        <v>#DIV/0!</v>
      </c>
      <c r="V54" s="30" t="e">
        <f t="shared" si="9"/>
        <v>#DIV/0!</v>
      </c>
      <c r="W54" s="31" t="s">
        <v>106</v>
      </c>
      <c r="X54" s="32">
        <f t="shared" si="18"/>
        <v>0</v>
      </c>
      <c r="Y54" s="33">
        <f t="shared" si="11"/>
        <v>0</v>
      </c>
      <c r="Z54" s="33">
        <f t="shared" si="11"/>
        <v>0</v>
      </c>
      <c r="AA54" s="33">
        <f t="shared" si="11"/>
        <v>0</v>
      </c>
      <c r="AB54" s="33">
        <f t="shared" si="11"/>
        <v>0</v>
      </c>
      <c r="AC54" s="33">
        <f t="shared" si="11"/>
        <v>0</v>
      </c>
      <c r="AD54" s="33">
        <f t="shared" si="11"/>
        <v>0</v>
      </c>
      <c r="AE54" s="33">
        <f t="shared" si="11"/>
        <v>0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</row>
    <row r="55" spans="1:86" ht="18" hidden="1" customHeight="1">
      <c r="A55" s="220"/>
      <c r="B55" s="48">
        <v>1</v>
      </c>
      <c r="C55" s="26"/>
      <c r="D55" s="26"/>
      <c r="E55" s="26"/>
      <c r="F55" s="36"/>
      <c r="G55" s="36"/>
      <c r="H55" s="28">
        <f t="shared" si="12"/>
        <v>0</v>
      </c>
      <c r="I55" s="29" t="e">
        <f t="shared" si="1"/>
        <v>#DIV/0!</v>
      </c>
      <c r="J55" s="28">
        <f t="shared" si="13"/>
        <v>0</v>
      </c>
      <c r="K55" s="29" t="e">
        <f t="shared" si="2"/>
        <v>#DIV/0!</v>
      </c>
      <c r="L55" s="28">
        <f t="shared" si="14"/>
        <v>0</v>
      </c>
      <c r="M55" s="29" t="e">
        <f t="shared" si="3"/>
        <v>#DIV/0!</v>
      </c>
      <c r="N55" s="28">
        <f t="shared" si="15"/>
        <v>0</v>
      </c>
      <c r="O55" s="29" t="e">
        <f t="shared" si="4"/>
        <v>#DIV/0!</v>
      </c>
      <c r="P55" s="28">
        <f t="shared" si="16"/>
        <v>0</v>
      </c>
      <c r="Q55" s="29" t="e">
        <f t="shared" si="5"/>
        <v>#DIV/0!</v>
      </c>
      <c r="R55" s="28">
        <f t="shared" si="17"/>
        <v>0</v>
      </c>
      <c r="S55" s="29" t="e">
        <f t="shared" si="6"/>
        <v>#DIV/0!</v>
      </c>
      <c r="T55" s="28">
        <f t="shared" si="7"/>
        <v>0</v>
      </c>
      <c r="U55" s="30" t="e">
        <f t="shared" si="8"/>
        <v>#DIV/0!</v>
      </c>
      <c r="V55" s="30" t="e">
        <f t="shared" si="9"/>
        <v>#DIV/0!</v>
      </c>
      <c r="W55" s="31" t="s">
        <v>106</v>
      </c>
      <c r="X55" s="32">
        <f t="shared" si="18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</row>
    <row r="56" spans="1:86" ht="18" hidden="1" customHeight="1">
      <c r="A56" s="218"/>
      <c r="B56" s="48">
        <v>2</v>
      </c>
      <c r="C56" s="26"/>
      <c r="D56" s="26"/>
      <c r="E56" s="26"/>
      <c r="F56" s="36"/>
      <c r="G56" s="36"/>
      <c r="H56" s="28">
        <f t="shared" si="12"/>
        <v>0</v>
      </c>
      <c r="I56" s="29" t="e">
        <f t="shared" si="1"/>
        <v>#DIV/0!</v>
      </c>
      <c r="J56" s="28">
        <f t="shared" si="13"/>
        <v>0</v>
      </c>
      <c r="K56" s="29" t="e">
        <f t="shared" si="2"/>
        <v>#DIV/0!</v>
      </c>
      <c r="L56" s="28">
        <f t="shared" si="14"/>
        <v>0</v>
      </c>
      <c r="M56" s="29" t="e">
        <f t="shared" si="3"/>
        <v>#DIV/0!</v>
      </c>
      <c r="N56" s="28">
        <f t="shared" si="15"/>
        <v>0</v>
      </c>
      <c r="O56" s="29" t="e">
        <f t="shared" si="4"/>
        <v>#DIV/0!</v>
      </c>
      <c r="P56" s="28">
        <f t="shared" si="16"/>
        <v>0</v>
      </c>
      <c r="Q56" s="29" t="e">
        <f t="shared" si="5"/>
        <v>#DIV/0!</v>
      </c>
      <c r="R56" s="28">
        <f t="shared" si="17"/>
        <v>0</v>
      </c>
      <c r="S56" s="29" t="e">
        <f t="shared" si="6"/>
        <v>#DIV/0!</v>
      </c>
      <c r="T56" s="28">
        <f t="shared" si="7"/>
        <v>0</v>
      </c>
      <c r="U56" s="30" t="e">
        <f t="shared" si="8"/>
        <v>#DIV/0!</v>
      </c>
      <c r="V56" s="30" t="e">
        <f t="shared" si="9"/>
        <v>#DIV/0!</v>
      </c>
      <c r="W56" s="31" t="s">
        <v>106</v>
      </c>
      <c r="X56" s="32">
        <f t="shared" si="18"/>
        <v>0</v>
      </c>
      <c r="Y56" s="33">
        <f t="shared" si="11"/>
        <v>0</v>
      </c>
      <c r="Z56" s="33">
        <f t="shared" si="11"/>
        <v>0</v>
      </c>
      <c r="AA56" s="33">
        <f t="shared" si="11"/>
        <v>0</v>
      </c>
      <c r="AB56" s="33">
        <f t="shared" si="11"/>
        <v>0</v>
      </c>
      <c r="AC56" s="33">
        <f t="shared" si="11"/>
        <v>0</v>
      </c>
      <c r="AD56" s="33">
        <f t="shared" si="11"/>
        <v>0</v>
      </c>
      <c r="AE56" s="33">
        <f t="shared" si="11"/>
        <v>0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1:86" ht="18" hidden="1" customHeight="1">
      <c r="A57" s="218"/>
      <c r="B57" s="48">
        <v>3</v>
      </c>
      <c r="C57" s="26"/>
      <c r="D57" s="26"/>
      <c r="E57" s="26"/>
      <c r="F57" s="36"/>
      <c r="G57" s="36"/>
      <c r="H57" s="28">
        <f t="shared" si="12"/>
        <v>0</v>
      </c>
      <c r="I57" s="29" t="e">
        <f t="shared" si="1"/>
        <v>#DIV/0!</v>
      </c>
      <c r="J57" s="28">
        <f t="shared" si="13"/>
        <v>0</v>
      </c>
      <c r="K57" s="29" t="e">
        <f t="shared" si="2"/>
        <v>#DIV/0!</v>
      </c>
      <c r="L57" s="28">
        <f t="shared" si="14"/>
        <v>0</v>
      </c>
      <c r="M57" s="29" t="e">
        <f t="shared" si="3"/>
        <v>#DIV/0!</v>
      </c>
      <c r="N57" s="28">
        <f t="shared" si="15"/>
        <v>0</v>
      </c>
      <c r="O57" s="29" t="e">
        <f t="shared" si="4"/>
        <v>#DIV/0!</v>
      </c>
      <c r="P57" s="28">
        <f t="shared" si="16"/>
        <v>0</v>
      </c>
      <c r="Q57" s="29" t="e">
        <f t="shared" si="5"/>
        <v>#DIV/0!</v>
      </c>
      <c r="R57" s="28">
        <f t="shared" si="17"/>
        <v>0</v>
      </c>
      <c r="S57" s="29" t="e">
        <f t="shared" si="6"/>
        <v>#DIV/0!</v>
      </c>
      <c r="T57" s="28">
        <f t="shared" si="7"/>
        <v>0</v>
      </c>
      <c r="U57" s="30" t="e">
        <f t="shared" si="8"/>
        <v>#DIV/0!</v>
      </c>
      <c r="V57" s="30" t="e">
        <f t="shared" si="9"/>
        <v>#DIV/0!</v>
      </c>
      <c r="W57" s="31" t="s">
        <v>106</v>
      </c>
      <c r="X57" s="32">
        <f t="shared" si="18"/>
        <v>0</v>
      </c>
      <c r="Y57" s="33">
        <f t="shared" si="11"/>
        <v>0</v>
      </c>
      <c r="Z57" s="33">
        <f t="shared" si="11"/>
        <v>0</v>
      </c>
      <c r="AA57" s="33">
        <f t="shared" si="11"/>
        <v>0</v>
      </c>
      <c r="AB57" s="33">
        <f t="shared" ref="Y57:AE63" si="19">SUM(AI57,AP57,AW57,BD57,BK57,BR57,BY57,CF57)</f>
        <v>0</v>
      </c>
      <c r="AC57" s="33">
        <f t="shared" si="19"/>
        <v>0</v>
      </c>
      <c r="AD57" s="33">
        <f t="shared" si="19"/>
        <v>0</v>
      </c>
      <c r="AE57" s="33">
        <f t="shared" si="19"/>
        <v>0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</row>
    <row r="58" spans="1:86" ht="18" hidden="1" customHeight="1">
      <c r="A58" s="219"/>
      <c r="B58" s="48">
        <v>4</v>
      </c>
      <c r="C58" s="26"/>
      <c r="D58" s="26"/>
      <c r="E58" s="26"/>
      <c r="F58" s="36"/>
      <c r="G58" s="36"/>
      <c r="H58" s="28">
        <f t="shared" si="12"/>
        <v>0</v>
      </c>
      <c r="I58" s="29" t="e">
        <f t="shared" si="1"/>
        <v>#DIV/0!</v>
      </c>
      <c r="J58" s="28">
        <f t="shared" si="13"/>
        <v>0</v>
      </c>
      <c r="K58" s="29" t="e">
        <f t="shared" si="2"/>
        <v>#DIV/0!</v>
      </c>
      <c r="L58" s="28">
        <f t="shared" si="14"/>
        <v>0</v>
      </c>
      <c r="M58" s="29" t="e">
        <f t="shared" si="3"/>
        <v>#DIV/0!</v>
      </c>
      <c r="N58" s="28">
        <f t="shared" si="15"/>
        <v>0</v>
      </c>
      <c r="O58" s="29" t="e">
        <f t="shared" si="4"/>
        <v>#DIV/0!</v>
      </c>
      <c r="P58" s="28">
        <f t="shared" si="16"/>
        <v>0</v>
      </c>
      <c r="Q58" s="29" t="e">
        <f t="shared" si="5"/>
        <v>#DIV/0!</v>
      </c>
      <c r="R58" s="28">
        <f t="shared" si="17"/>
        <v>0</v>
      </c>
      <c r="S58" s="29" t="e">
        <f t="shared" si="6"/>
        <v>#DIV/0!</v>
      </c>
      <c r="T58" s="28">
        <f t="shared" si="7"/>
        <v>0</v>
      </c>
      <c r="U58" s="30" t="e">
        <f t="shared" si="8"/>
        <v>#DIV/0!</v>
      </c>
      <c r="V58" s="30" t="e">
        <f t="shared" si="9"/>
        <v>#DIV/0!</v>
      </c>
      <c r="W58" s="31" t="s">
        <v>106</v>
      </c>
      <c r="X58" s="32">
        <f t="shared" si="18"/>
        <v>0</v>
      </c>
      <c r="Y58" s="33">
        <f t="shared" si="19"/>
        <v>0</v>
      </c>
      <c r="Z58" s="33">
        <f t="shared" si="19"/>
        <v>0</v>
      </c>
      <c r="AA58" s="33">
        <f t="shared" si="19"/>
        <v>0</v>
      </c>
      <c r="AB58" s="33">
        <f t="shared" si="19"/>
        <v>0</v>
      </c>
      <c r="AC58" s="33">
        <f t="shared" si="19"/>
        <v>0</v>
      </c>
      <c r="AD58" s="33">
        <f t="shared" si="19"/>
        <v>0</v>
      </c>
      <c r="AE58" s="33">
        <f t="shared" si="19"/>
        <v>0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</row>
    <row r="59" spans="1:86" ht="18" hidden="1" customHeight="1">
      <c r="A59" s="220"/>
      <c r="B59" s="48">
        <v>1</v>
      </c>
      <c r="C59" s="26"/>
      <c r="D59" s="26"/>
      <c r="E59" s="26"/>
      <c r="F59" s="36"/>
      <c r="G59" s="36"/>
      <c r="H59" s="28">
        <f t="shared" si="12"/>
        <v>0</v>
      </c>
      <c r="I59" s="29" t="e">
        <f t="shared" si="1"/>
        <v>#DIV/0!</v>
      </c>
      <c r="J59" s="28">
        <f t="shared" si="13"/>
        <v>0</v>
      </c>
      <c r="K59" s="29" t="e">
        <f t="shared" si="2"/>
        <v>#DIV/0!</v>
      </c>
      <c r="L59" s="28">
        <f t="shared" si="14"/>
        <v>0</v>
      </c>
      <c r="M59" s="29" t="e">
        <f t="shared" si="3"/>
        <v>#DIV/0!</v>
      </c>
      <c r="N59" s="28">
        <f t="shared" si="15"/>
        <v>0</v>
      </c>
      <c r="O59" s="29" t="e">
        <f t="shared" si="4"/>
        <v>#DIV/0!</v>
      </c>
      <c r="P59" s="28">
        <f t="shared" si="16"/>
        <v>0</v>
      </c>
      <c r="Q59" s="29" t="e">
        <f t="shared" si="5"/>
        <v>#DIV/0!</v>
      </c>
      <c r="R59" s="28">
        <f t="shared" si="17"/>
        <v>0</v>
      </c>
      <c r="S59" s="29" t="e">
        <f t="shared" si="6"/>
        <v>#DIV/0!</v>
      </c>
      <c r="T59" s="28">
        <f t="shared" si="7"/>
        <v>0</v>
      </c>
      <c r="U59" s="30" t="e">
        <f t="shared" si="8"/>
        <v>#DIV/0!</v>
      </c>
      <c r="V59" s="30" t="e">
        <f t="shared" si="9"/>
        <v>#DIV/0!</v>
      </c>
      <c r="W59" s="31" t="s">
        <v>106</v>
      </c>
      <c r="X59" s="32">
        <f t="shared" si="18"/>
        <v>0</v>
      </c>
      <c r="Y59" s="33">
        <f t="shared" si="19"/>
        <v>0</v>
      </c>
      <c r="Z59" s="33">
        <f t="shared" si="19"/>
        <v>0</v>
      </c>
      <c r="AA59" s="33">
        <f t="shared" si="19"/>
        <v>0</v>
      </c>
      <c r="AB59" s="33">
        <f t="shared" si="19"/>
        <v>0</v>
      </c>
      <c r="AC59" s="33">
        <f t="shared" si="19"/>
        <v>0</v>
      </c>
      <c r="AD59" s="33">
        <f t="shared" si="19"/>
        <v>0</v>
      </c>
      <c r="AE59" s="33">
        <f t="shared" si="19"/>
        <v>0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</row>
    <row r="60" spans="1:86" ht="18" hidden="1" customHeight="1">
      <c r="A60" s="218"/>
      <c r="B60" s="48">
        <v>2</v>
      </c>
      <c r="C60" s="26"/>
      <c r="D60" s="26"/>
      <c r="E60" s="26"/>
      <c r="F60" s="36"/>
      <c r="G60" s="36"/>
      <c r="H60" s="28">
        <f t="shared" si="12"/>
        <v>0</v>
      </c>
      <c r="I60" s="29" t="e">
        <f t="shared" si="1"/>
        <v>#DIV/0!</v>
      </c>
      <c r="J60" s="28">
        <f t="shared" si="13"/>
        <v>0</v>
      </c>
      <c r="K60" s="29" t="e">
        <f t="shared" si="2"/>
        <v>#DIV/0!</v>
      </c>
      <c r="L60" s="28">
        <f t="shared" si="14"/>
        <v>0</v>
      </c>
      <c r="M60" s="29" t="e">
        <f t="shared" si="3"/>
        <v>#DIV/0!</v>
      </c>
      <c r="N60" s="28">
        <f t="shared" si="15"/>
        <v>0</v>
      </c>
      <c r="O60" s="29" t="e">
        <f t="shared" si="4"/>
        <v>#DIV/0!</v>
      </c>
      <c r="P60" s="28">
        <f t="shared" si="16"/>
        <v>0</v>
      </c>
      <c r="Q60" s="29" t="e">
        <f t="shared" si="5"/>
        <v>#DIV/0!</v>
      </c>
      <c r="R60" s="28">
        <f t="shared" si="17"/>
        <v>0</v>
      </c>
      <c r="S60" s="29" t="e">
        <f t="shared" si="6"/>
        <v>#DIV/0!</v>
      </c>
      <c r="T60" s="28">
        <f t="shared" si="7"/>
        <v>0</v>
      </c>
      <c r="U60" s="30" t="e">
        <f t="shared" si="8"/>
        <v>#DIV/0!</v>
      </c>
      <c r="V60" s="30" t="e">
        <f t="shared" si="9"/>
        <v>#DIV/0!</v>
      </c>
      <c r="W60" s="31" t="s">
        <v>106</v>
      </c>
      <c r="X60" s="32">
        <f t="shared" si="18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</row>
    <row r="61" spans="1:86" ht="18" hidden="1" customHeight="1">
      <c r="A61" s="218"/>
      <c r="B61" s="48">
        <v>3</v>
      </c>
      <c r="C61" s="26"/>
      <c r="D61" s="26"/>
      <c r="E61" s="26"/>
      <c r="F61" s="36"/>
      <c r="G61" s="36"/>
      <c r="H61" s="28">
        <f t="shared" si="12"/>
        <v>0</v>
      </c>
      <c r="I61" s="29" t="e">
        <f t="shared" si="1"/>
        <v>#DIV/0!</v>
      </c>
      <c r="J61" s="28">
        <f t="shared" si="13"/>
        <v>0</v>
      </c>
      <c r="K61" s="29" t="e">
        <f t="shared" si="2"/>
        <v>#DIV/0!</v>
      </c>
      <c r="L61" s="28">
        <f t="shared" si="14"/>
        <v>0</v>
      </c>
      <c r="M61" s="29" t="e">
        <f t="shared" si="3"/>
        <v>#DIV/0!</v>
      </c>
      <c r="N61" s="28">
        <f t="shared" si="15"/>
        <v>0</v>
      </c>
      <c r="O61" s="29" t="e">
        <f t="shared" si="4"/>
        <v>#DIV/0!</v>
      </c>
      <c r="P61" s="28">
        <f t="shared" si="16"/>
        <v>0</v>
      </c>
      <c r="Q61" s="29" t="e">
        <f t="shared" si="5"/>
        <v>#DIV/0!</v>
      </c>
      <c r="R61" s="28">
        <f t="shared" si="17"/>
        <v>0</v>
      </c>
      <c r="S61" s="29" t="e">
        <f t="shared" si="6"/>
        <v>#DIV/0!</v>
      </c>
      <c r="T61" s="28">
        <f t="shared" si="7"/>
        <v>0</v>
      </c>
      <c r="U61" s="30" t="e">
        <f t="shared" si="8"/>
        <v>#DIV/0!</v>
      </c>
      <c r="V61" s="30" t="e">
        <f t="shared" si="9"/>
        <v>#DIV/0!</v>
      </c>
      <c r="W61" s="31" t="s">
        <v>106</v>
      </c>
      <c r="X61" s="32">
        <f t="shared" si="18"/>
        <v>0</v>
      </c>
      <c r="Y61" s="33">
        <f t="shared" si="19"/>
        <v>0</v>
      </c>
      <c r="Z61" s="33">
        <f t="shared" si="19"/>
        <v>0</v>
      </c>
      <c r="AA61" s="33">
        <f t="shared" si="19"/>
        <v>0</v>
      </c>
      <c r="AB61" s="33">
        <f t="shared" si="19"/>
        <v>0</v>
      </c>
      <c r="AC61" s="33">
        <f t="shared" si="19"/>
        <v>0</v>
      </c>
      <c r="AD61" s="33">
        <f>SUM(AK61,AR61,AY61,BF61,BM61,BT61,CA61,CH61)</f>
        <v>0</v>
      </c>
      <c r="AE61" s="33">
        <f t="shared" si="19"/>
        <v>0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</row>
    <row r="62" spans="1:86" ht="18" hidden="1" customHeight="1">
      <c r="A62" s="218"/>
      <c r="B62" s="48">
        <v>4</v>
      </c>
      <c r="C62" s="26"/>
      <c r="D62" s="26"/>
      <c r="E62" s="26"/>
      <c r="F62" s="36"/>
      <c r="G62" s="36"/>
      <c r="H62" s="28">
        <f t="shared" si="12"/>
        <v>0</v>
      </c>
      <c r="I62" s="29" t="e">
        <f t="shared" si="1"/>
        <v>#DIV/0!</v>
      </c>
      <c r="J62" s="28">
        <f t="shared" si="13"/>
        <v>0</v>
      </c>
      <c r="K62" s="29" t="e">
        <f t="shared" si="2"/>
        <v>#DIV/0!</v>
      </c>
      <c r="L62" s="28">
        <f t="shared" si="14"/>
        <v>0</v>
      </c>
      <c r="M62" s="29" t="e">
        <f t="shared" si="3"/>
        <v>#DIV/0!</v>
      </c>
      <c r="N62" s="28">
        <f t="shared" si="15"/>
        <v>0</v>
      </c>
      <c r="O62" s="29" t="e">
        <f t="shared" si="4"/>
        <v>#DIV/0!</v>
      </c>
      <c r="P62" s="28">
        <f t="shared" si="16"/>
        <v>0</v>
      </c>
      <c r="Q62" s="29" t="e">
        <f t="shared" si="5"/>
        <v>#DIV/0!</v>
      </c>
      <c r="R62" s="28">
        <f t="shared" si="17"/>
        <v>0</v>
      </c>
      <c r="S62" s="29" t="e">
        <f t="shared" si="6"/>
        <v>#DIV/0!</v>
      </c>
      <c r="T62" s="28">
        <f t="shared" si="7"/>
        <v>0</v>
      </c>
      <c r="U62" s="30" t="e">
        <f t="shared" si="8"/>
        <v>#DIV/0!</v>
      </c>
      <c r="V62" s="30" t="e">
        <f t="shared" si="9"/>
        <v>#DIV/0!</v>
      </c>
      <c r="W62" s="31" t="s">
        <v>106</v>
      </c>
      <c r="X62" s="32">
        <f t="shared" si="18"/>
        <v>0</v>
      </c>
      <c r="Y62" s="33">
        <f t="shared" si="19"/>
        <v>0</v>
      </c>
      <c r="Z62" s="33">
        <f t="shared" si="19"/>
        <v>0</v>
      </c>
      <c r="AA62" s="33">
        <f t="shared" si="19"/>
        <v>0</v>
      </c>
      <c r="AB62" s="33">
        <f t="shared" si="19"/>
        <v>0</v>
      </c>
      <c r="AC62" s="33">
        <f t="shared" si="19"/>
        <v>0</v>
      </c>
      <c r="AD62" s="33">
        <f>SUM(AK62,AR62,AY62,BF62,BM62,BT62,CA62,CH62)</f>
        <v>0</v>
      </c>
      <c r="AE62" s="33">
        <f t="shared" si="19"/>
        <v>0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</row>
    <row r="63" spans="1:86" ht="18" hidden="1" customHeight="1">
      <c r="A63" s="219"/>
      <c r="B63" s="48">
        <v>5</v>
      </c>
      <c r="C63" s="26"/>
      <c r="D63" s="26"/>
      <c r="E63" s="26"/>
      <c r="F63" s="36"/>
      <c r="G63" s="36"/>
      <c r="H63" s="28">
        <f t="shared" si="12"/>
        <v>0</v>
      </c>
      <c r="I63" s="29" t="e">
        <f t="shared" si="1"/>
        <v>#DIV/0!</v>
      </c>
      <c r="J63" s="28">
        <f t="shared" si="13"/>
        <v>0</v>
      </c>
      <c r="K63" s="29" t="e">
        <f t="shared" si="2"/>
        <v>#DIV/0!</v>
      </c>
      <c r="L63" s="28">
        <f t="shared" si="14"/>
        <v>0</v>
      </c>
      <c r="M63" s="29" t="e">
        <f t="shared" si="3"/>
        <v>#DIV/0!</v>
      </c>
      <c r="N63" s="28">
        <f t="shared" si="15"/>
        <v>0</v>
      </c>
      <c r="O63" s="29" t="e">
        <f t="shared" si="4"/>
        <v>#DIV/0!</v>
      </c>
      <c r="P63" s="28">
        <f t="shared" si="16"/>
        <v>0</v>
      </c>
      <c r="Q63" s="29" t="e">
        <f t="shared" si="5"/>
        <v>#DIV/0!</v>
      </c>
      <c r="R63" s="28">
        <f t="shared" si="17"/>
        <v>0</v>
      </c>
      <c r="S63" s="29" t="e">
        <f t="shared" si="6"/>
        <v>#DIV/0!</v>
      </c>
      <c r="T63" s="28">
        <f t="shared" si="7"/>
        <v>0</v>
      </c>
      <c r="U63" s="30" t="e">
        <f t="shared" si="8"/>
        <v>#DIV/0!</v>
      </c>
      <c r="V63" s="30" t="e">
        <f t="shared" si="9"/>
        <v>#DIV/0!</v>
      </c>
      <c r="W63" s="31" t="s">
        <v>106</v>
      </c>
      <c r="X63" s="32">
        <f t="shared" si="18"/>
        <v>0</v>
      </c>
      <c r="Y63" s="33">
        <f t="shared" si="19"/>
        <v>0</v>
      </c>
      <c r="Z63" s="33">
        <f t="shared" si="19"/>
        <v>0</v>
      </c>
      <c r="AA63" s="33">
        <f t="shared" si="19"/>
        <v>0</v>
      </c>
      <c r="AB63" s="33">
        <f t="shared" si="19"/>
        <v>0</v>
      </c>
      <c r="AC63" s="33">
        <f t="shared" si="19"/>
        <v>0</v>
      </c>
      <c r="AD63" s="33">
        <f>SUM(AK63,AR63,AY63,BF63,BM63,BT63,CA63,CH63)</f>
        <v>0</v>
      </c>
      <c r="AE63" s="33">
        <f t="shared" si="19"/>
        <v>0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</row>
    <row r="64" spans="1:86">
      <c r="B64" s="50">
        <f>COUNTA(B9:B63)</f>
        <v>55</v>
      </c>
      <c r="C64" s="222" t="s">
        <v>108</v>
      </c>
      <c r="D64" s="222"/>
      <c r="X64" s="32"/>
      <c r="Y64" s="53"/>
    </row>
    <row r="65" spans="2:25">
      <c r="X65" s="32"/>
      <c r="Y65" s="53"/>
    </row>
    <row r="66" spans="2:25">
      <c r="X66" s="32"/>
      <c r="Y66" s="53"/>
    </row>
    <row r="67" spans="2:25" ht="18.75">
      <c r="B67" s="55" t="s">
        <v>109</v>
      </c>
      <c r="C67" s="55"/>
      <c r="D67" s="55"/>
      <c r="E67" s="55"/>
      <c r="F67" s="56"/>
      <c r="G67" s="56"/>
      <c r="R67" s="215" t="s">
        <v>110</v>
      </c>
      <c r="S67" s="215"/>
      <c r="T67" s="215"/>
      <c r="U67" s="215"/>
      <c r="V67" s="215"/>
      <c r="X67" s="32"/>
      <c r="Y67" s="53"/>
    </row>
    <row r="68" spans="2:25" hidden="1">
      <c r="X68" s="32"/>
      <c r="Y68" s="53"/>
    </row>
    <row r="69" spans="2:25" hidden="1">
      <c r="B69" s="216"/>
      <c r="C69" s="216"/>
      <c r="D69" s="216"/>
      <c r="E69" s="216"/>
      <c r="F69" s="216"/>
      <c r="G69" s="216"/>
      <c r="R69" s="215"/>
      <c r="S69" s="215"/>
      <c r="T69" s="215"/>
      <c r="U69" s="215"/>
      <c r="V69" s="215"/>
      <c r="X69" s="32"/>
      <c r="Y69" s="53"/>
    </row>
    <row r="70" spans="2:25" ht="18.75" hidden="1" customHeight="1">
      <c r="B70" s="216"/>
      <c r="C70" s="216"/>
      <c r="D70" s="216"/>
      <c r="E70" s="216"/>
      <c r="F70" s="216"/>
      <c r="G70" s="216"/>
      <c r="R70" s="215"/>
      <c r="S70" s="215"/>
      <c r="T70" s="215"/>
      <c r="U70" s="215"/>
      <c r="V70" s="215"/>
      <c r="X70" s="32"/>
      <c r="Y70" s="53"/>
    </row>
    <row r="71" spans="2:25" ht="12.75" hidden="1" customHeight="1">
      <c r="B71" s="216"/>
      <c r="C71" s="216"/>
      <c r="D71" s="216"/>
      <c r="E71" s="216"/>
      <c r="F71" s="216"/>
      <c r="G71" s="216"/>
      <c r="R71" s="215"/>
      <c r="S71" s="215"/>
      <c r="T71" s="215"/>
      <c r="U71" s="215"/>
      <c r="V71" s="215"/>
    </row>
    <row r="72" spans="2:25" ht="12.75" customHeight="1"/>
    <row r="73" spans="2:25">
      <c r="B73" s="216" t="s">
        <v>111</v>
      </c>
      <c r="C73" s="216"/>
      <c r="D73" s="216"/>
      <c r="E73" s="216"/>
      <c r="F73" s="216"/>
      <c r="G73" s="216"/>
      <c r="R73" s="215" t="s">
        <v>112</v>
      </c>
      <c r="S73" s="215"/>
      <c r="T73" s="215"/>
      <c r="U73" s="215"/>
      <c r="V73" s="215"/>
    </row>
    <row r="74" spans="2:25">
      <c r="B74" s="216"/>
      <c r="C74" s="216"/>
      <c r="D74" s="216"/>
      <c r="E74" s="216"/>
      <c r="F74" s="216"/>
      <c r="G74" s="216"/>
      <c r="R74" s="215"/>
      <c r="S74" s="215"/>
      <c r="T74" s="215"/>
      <c r="U74" s="215"/>
      <c r="V74" s="215"/>
    </row>
    <row r="75" spans="2:25" ht="29.25" customHeight="1">
      <c r="B75" s="216"/>
      <c r="C75" s="216"/>
      <c r="D75" s="216"/>
      <c r="E75" s="216"/>
      <c r="F75" s="216"/>
      <c r="G75" s="216"/>
      <c r="R75" s="215"/>
      <c r="S75" s="215"/>
      <c r="T75" s="215"/>
      <c r="U75" s="215"/>
      <c r="V75" s="215"/>
    </row>
    <row r="76" spans="2:25" ht="12.75" customHeight="1"/>
    <row r="77" spans="2:25" ht="12.75" customHeight="1">
      <c r="B77" s="216" t="s">
        <v>113</v>
      </c>
      <c r="C77" s="216"/>
      <c r="D77" s="216"/>
      <c r="E77" s="216"/>
      <c r="F77" s="216"/>
      <c r="G77" s="216"/>
      <c r="R77" s="215" t="s">
        <v>114</v>
      </c>
      <c r="S77" s="215"/>
      <c r="T77" s="215"/>
      <c r="U77" s="215"/>
      <c r="V77" s="215"/>
    </row>
    <row r="78" spans="2:25">
      <c r="B78" s="216"/>
      <c r="C78" s="216"/>
      <c r="D78" s="216"/>
      <c r="E78" s="216"/>
      <c r="F78" s="216"/>
      <c r="G78" s="216"/>
      <c r="R78" s="215"/>
      <c r="S78" s="215"/>
      <c r="T78" s="215"/>
      <c r="U78" s="215"/>
      <c r="V78" s="215"/>
    </row>
    <row r="79" spans="2:25">
      <c r="B79" s="216"/>
      <c r="C79" s="216"/>
      <c r="D79" s="216"/>
      <c r="E79" s="216"/>
      <c r="F79" s="216"/>
      <c r="G79" s="216"/>
      <c r="R79" s="215"/>
      <c r="S79" s="215"/>
      <c r="T79" s="215"/>
      <c r="U79" s="215"/>
      <c r="V79" s="215"/>
    </row>
    <row r="80" spans="2:25">
      <c r="T80" s="57"/>
    </row>
    <row r="81" spans="2:22">
      <c r="B81" s="216" t="s">
        <v>115</v>
      </c>
      <c r="C81" s="216"/>
      <c r="D81" s="216"/>
      <c r="E81" s="216"/>
      <c r="F81" s="216"/>
      <c r="G81" s="216"/>
      <c r="R81" s="221" t="s">
        <v>116</v>
      </c>
      <c r="S81" s="221"/>
      <c r="T81" s="221"/>
      <c r="U81" s="221"/>
      <c r="V81" s="221"/>
    </row>
    <row r="82" spans="2:22">
      <c r="B82" s="216"/>
      <c r="C82" s="216"/>
      <c r="D82" s="216"/>
      <c r="E82" s="216"/>
      <c r="F82" s="216"/>
      <c r="G82" s="216"/>
      <c r="R82" s="221"/>
      <c r="S82" s="221"/>
      <c r="T82" s="221"/>
      <c r="U82" s="221"/>
      <c r="V82" s="221"/>
    </row>
    <row r="83" spans="2:22">
      <c r="B83" s="216"/>
      <c r="C83" s="216"/>
      <c r="D83" s="216"/>
      <c r="E83" s="216"/>
      <c r="F83" s="216"/>
      <c r="G83" s="216"/>
      <c r="R83" s="221"/>
      <c r="S83" s="221"/>
      <c r="T83" s="221"/>
      <c r="U83" s="221"/>
      <c r="V83" s="221"/>
    </row>
    <row r="85" spans="2:22">
      <c r="B85" s="216"/>
      <c r="C85" s="216"/>
      <c r="D85" s="216"/>
      <c r="E85" s="216"/>
      <c r="F85" s="216"/>
      <c r="G85" s="216"/>
      <c r="R85" s="215"/>
      <c r="S85" s="215"/>
      <c r="T85" s="215"/>
      <c r="U85" s="215"/>
      <c r="V85" s="215"/>
    </row>
    <row r="86" spans="2:22">
      <c r="B86" s="216"/>
      <c r="C86" s="216"/>
      <c r="D86" s="216"/>
      <c r="E86" s="216"/>
      <c r="F86" s="216"/>
      <c r="G86" s="216"/>
      <c r="R86" s="215"/>
      <c r="S86" s="215"/>
      <c r="T86" s="215"/>
      <c r="U86" s="215"/>
      <c r="V86" s="215"/>
    </row>
    <row r="87" spans="2:22">
      <c r="B87" s="216"/>
      <c r="C87" s="216"/>
      <c r="D87" s="216"/>
      <c r="E87" s="216"/>
      <c r="F87" s="216"/>
      <c r="G87" s="216"/>
      <c r="R87" s="215"/>
      <c r="S87" s="215"/>
      <c r="T87" s="215"/>
      <c r="U87" s="215"/>
      <c r="V87" s="215"/>
    </row>
    <row r="89" spans="2:22" ht="12.75" customHeight="1">
      <c r="B89" s="216"/>
      <c r="C89" s="216"/>
      <c r="D89" s="216"/>
      <c r="E89" s="216"/>
      <c r="F89" s="216"/>
      <c r="G89" s="216"/>
      <c r="R89" s="215"/>
      <c r="S89" s="215"/>
      <c r="T89" s="215"/>
      <c r="U89" s="215"/>
      <c r="V89" s="215"/>
    </row>
    <row r="90" spans="2:22" ht="12.75" customHeight="1">
      <c r="B90" s="216"/>
      <c r="C90" s="216"/>
      <c r="D90" s="216"/>
      <c r="E90" s="216"/>
      <c r="F90" s="216"/>
      <c r="G90" s="216"/>
      <c r="R90" s="215"/>
      <c r="S90" s="215"/>
      <c r="T90" s="215"/>
      <c r="U90" s="215"/>
      <c r="V90" s="215"/>
    </row>
    <row r="91" spans="2:22" ht="12.75" customHeight="1">
      <c r="B91" s="216"/>
      <c r="C91" s="216"/>
      <c r="D91" s="216"/>
      <c r="E91" s="216"/>
      <c r="F91" s="216"/>
      <c r="G91" s="216"/>
      <c r="R91" s="215"/>
      <c r="S91" s="215"/>
      <c r="T91" s="215"/>
      <c r="U91" s="215"/>
      <c r="V91" s="215"/>
    </row>
  </sheetData>
  <mergeCells count="66">
    <mergeCell ref="B85:G87"/>
    <mergeCell ref="R85:V87"/>
    <mergeCell ref="B89:G91"/>
    <mergeCell ref="R89:V91"/>
    <mergeCell ref="A32:A34"/>
    <mergeCell ref="A35:A49"/>
    <mergeCell ref="B81:G83"/>
    <mergeCell ref="R81:V83"/>
    <mergeCell ref="A50:A54"/>
    <mergeCell ref="A55:A58"/>
    <mergeCell ref="A59:A63"/>
    <mergeCell ref="C64:D64"/>
    <mergeCell ref="B73:G75"/>
    <mergeCell ref="R73:V75"/>
    <mergeCell ref="B77:G79"/>
    <mergeCell ref="R77:V79"/>
    <mergeCell ref="BN6:BN8"/>
    <mergeCell ref="BO6:BT6"/>
    <mergeCell ref="AS6:AS8"/>
    <mergeCell ref="AT6:AY6"/>
    <mergeCell ref="AZ6:AZ8"/>
    <mergeCell ref="BA6:BF6"/>
    <mergeCell ref="BH6:BM6"/>
    <mergeCell ref="CI6:CI8"/>
    <mergeCell ref="BU6:BU8"/>
    <mergeCell ref="BV6:CA6"/>
    <mergeCell ref="CB6:CB8"/>
    <mergeCell ref="CC6:CH6"/>
    <mergeCell ref="A9:A25"/>
    <mergeCell ref="A26:A31"/>
    <mergeCell ref="R67:V67"/>
    <mergeCell ref="B69:G71"/>
    <mergeCell ref="R69:V71"/>
    <mergeCell ref="Y6:Y7"/>
    <mergeCell ref="Z6:Z7"/>
    <mergeCell ref="AA6:AA7"/>
    <mergeCell ref="BG6:BG8"/>
    <mergeCell ref="AB6:AB7"/>
    <mergeCell ref="AC6:AC7"/>
    <mergeCell ref="AD6:AD7"/>
    <mergeCell ref="AE6:AE8"/>
    <mergeCell ref="AF6:AK6"/>
    <mergeCell ref="AL6:AL8"/>
    <mergeCell ref="AM6:AR6"/>
    <mergeCell ref="X4:X7"/>
    <mergeCell ref="A5:A7"/>
    <mergeCell ref="B5:B7"/>
    <mergeCell ref="C5:C7"/>
    <mergeCell ref="D5:D7"/>
    <mergeCell ref="E5:E7"/>
    <mergeCell ref="F5:F7"/>
    <mergeCell ref="G5:S5"/>
    <mergeCell ref="T5:U6"/>
    <mergeCell ref="V5:V7"/>
    <mergeCell ref="W5:W7"/>
    <mergeCell ref="N6:O6"/>
    <mergeCell ref="P6:Q6"/>
    <mergeCell ref="R6:S6"/>
    <mergeCell ref="A1:W1"/>
    <mergeCell ref="A2:W2"/>
    <mergeCell ref="A3:W3"/>
    <mergeCell ref="A4:W4"/>
    <mergeCell ref="G6:G7"/>
    <mergeCell ref="H6:I6"/>
    <mergeCell ref="J6:K6"/>
    <mergeCell ref="L6:M6"/>
  </mergeCells>
  <phoneticPr fontId="46" type="noConversion"/>
  <pageMargins left="0.39370078740157483" right="0.39370078740157483" top="0.74803149606299213" bottom="0.19685039370078741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1"/>
  <sheetViews>
    <sheetView topLeftCell="A67" zoomScale="150" zoomScaleNormal="150" workbookViewId="0">
      <selection activeCell="A129" sqref="A129:IV129"/>
    </sheetView>
  </sheetViews>
  <sheetFormatPr defaultColWidth="9.140625" defaultRowHeight="15"/>
  <cols>
    <col min="1" max="1" width="10.28515625" style="9" customWidth="1"/>
    <col min="2" max="2" width="6.5703125" style="9" customWidth="1"/>
    <col min="3" max="3" width="9.7109375" style="9" customWidth="1"/>
    <col min="4" max="5" width="6" style="9" customWidth="1"/>
    <col min="6" max="7" width="6.28515625" style="9" customWidth="1"/>
    <col min="8" max="8" width="9.85546875" style="78" customWidth="1"/>
    <col min="9" max="9" width="5.140625" style="9" customWidth="1"/>
    <col min="10" max="10" width="5.140625" style="79" customWidth="1"/>
    <col min="11" max="11" width="6.42578125" style="9" customWidth="1"/>
    <col min="12" max="12" width="7" style="9" customWidth="1"/>
    <col min="13" max="13" width="8.28515625" style="9" customWidth="1"/>
    <col min="14" max="14" width="11" style="9" customWidth="1"/>
    <col min="15" max="15" width="9.5703125" style="9" customWidth="1"/>
    <col min="16" max="16" width="4.7109375" style="9" customWidth="1"/>
    <col min="17" max="17" width="9.42578125" style="82" customWidth="1"/>
    <col min="18" max="18" width="7.140625" style="9" customWidth="1"/>
    <col min="19" max="19" width="9.5703125" style="9" customWidth="1"/>
    <col min="20" max="16384" width="9.140625" style="9"/>
  </cols>
  <sheetData>
    <row r="1" spans="1:19" ht="21" customHeight="1">
      <c r="O1" s="225" t="s">
        <v>42</v>
      </c>
      <c r="P1" s="225"/>
      <c r="Q1" s="225"/>
      <c r="R1" s="225"/>
    </row>
    <row r="2" spans="1:19" ht="2.25" customHeight="1">
      <c r="H2" s="226" t="s">
        <v>140</v>
      </c>
      <c r="I2" s="226"/>
      <c r="J2" s="226"/>
      <c r="K2" s="226"/>
      <c r="L2" s="226"/>
      <c r="M2" s="226"/>
      <c r="O2" s="225"/>
      <c r="P2" s="225"/>
      <c r="Q2" s="225"/>
      <c r="R2" s="225"/>
    </row>
    <row r="3" spans="1:19" ht="15" customHeight="1">
      <c r="A3" s="226" t="s">
        <v>144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 t="s">
        <v>142</v>
      </c>
      <c r="O3" s="226"/>
      <c r="P3" s="226"/>
      <c r="Q3" s="226"/>
      <c r="R3" s="226"/>
      <c r="S3" s="226"/>
    </row>
    <row r="4" spans="1:19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</row>
    <row r="5" spans="1:19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</row>
    <row r="7" spans="1:19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</row>
    <row r="8" spans="1:19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</row>
    <row r="9" spans="1:19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</row>
    <row r="10" spans="1:19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</row>
    <row r="11" spans="1:19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</row>
    <row r="12" spans="1:19" ht="8.2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</row>
    <row r="13" spans="1:19" ht="15" customHeight="1">
      <c r="E13" s="226" t="s">
        <v>141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80"/>
      <c r="Q13" s="81"/>
      <c r="R13" s="80"/>
      <c r="S13" s="80"/>
    </row>
    <row r="14" spans="1:19"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1:19"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</row>
    <row r="16" spans="1:19"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1:19"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1:19" ht="14.25" customHeight="1"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1:19" ht="12" customHeight="1"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9" ht="3.75" customHeight="1"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19" ht="24.75" customHeight="1">
      <c r="A21" s="223" t="s">
        <v>43</v>
      </c>
      <c r="B21" s="224" t="s">
        <v>4</v>
      </c>
      <c r="C21" s="224" t="s">
        <v>5</v>
      </c>
      <c r="D21" s="224" t="s">
        <v>53</v>
      </c>
      <c r="E21" s="224" t="s">
        <v>44</v>
      </c>
      <c r="F21" s="223" t="s">
        <v>47</v>
      </c>
      <c r="G21" s="223"/>
      <c r="H21" s="223" t="s">
        <v>48</v>
      </c>
      <c r="I21" s="223"/>
      <c r="J21" s="223"/>
      <c r="K21" s="223"/>
      <c r="L21" s="223"/>
      <c r="M21" s="223"/>
      <c r="N21" s="223"/>
      <c r="O21" s="224" t="s">
        <v>55</v>
      </c>
      <c r="P21" s="224" t="s">
        <v>56</v>
      </c>
      <c r="Q21" s="224" t="s">
        <v>57</v>
      </c>
      <c r="R21" s="230" t="s">
        <v>65</v>
      </c>
      <c r="S21" s="228" t="s">
        <v>58</v>
      </c>
    </row>
    <row r="22" spans="1:19" ht="24.75" customHeight="1">
      <c r="A22" s="223"/>
      <c r="B22" s="224"/>
      <c r="C22" s="224"/>
      <c r="D22" s="224"/>
      <c r="E22" s="224"/>
      <c r="F22" s="228" t="s">
        <v>45</v>
      </c>
      <c r="G22" s="228" t="s">
        <v>46</v>
      </c>
      <c r="H22" s="223"/>
      <c r="I22" s="223"/>
      <c r="J22" s="223"/>
      <c r="K22" s="223"/>
      <c r="L22" s="223"/>
      <c r="M22" s="223"/>
      <c r="N22" s="223"/>
      <c r="O22" s="224"/>
      <c r="P22" s="224"/>
      <c r="Q22" s="224"/>
      <c r="R22" s="230"/>
      <c r="S22" s="228"/>
    </row>
    <row r="23" spans="1:19" ht="29.25" customHeight="1">
      <c r="A23" s="223"/>
      <c r="B23" s="224"/>
      <c r="C23" s="224"/>
      <c r="D23" s="224"/>
      <c r="E23" s="224"/>
      <c r="F23" s="228"/>
      <c r="G23" s="228"/>
      <c r="H23" s="228" t="s">
        <v>49</v>
      </c>
      <c r="I23" s="224" t="s">
        <v>50</v>
      </c>
      <c r="J23" s="229" t="s">
        <v>10</v>
      </c>
      <c r="K23" s="224" t="s">
        <v>12</v>
      </c>
      <c r="L23" s="224" t="s">
        <v>51</v>
      </c>
      <c r="M23" s="224" t="s">
        <v>52</v>
      </c>
      <c r="N23" s="228" t="s">
        <v>54</v>
      </c>
      <c r="O23" s="224"/>
      <c r="P23" s="224"/>
      <c r="Q23" s="224"/>
      <c r="R23" s="230"/>
      <c r="S23" s="228"/>
    </row>
    <row r="24" spans="1:19" ht="22.5" customHeight="1">
      <c r="A24" s="223"/>
      <c r="B24" s="224"/>
      <c r="C24" s="224"/>
      <c r="D24" s="224"/>
      <c r="E24" s="224"/>
      <c r="F24" s="228"/>
      <c r="G24" s="228"/>
      <c r="H24" s="228"/>
      <c r="I24" s="224"/>
      <c r="J24" s="229"/>
      <c r="K24" s="224"/>
      <c r="L24" s="224"/>
      <c r="M24" s="224"/>
      <c r="N24" s="228"/>
      <c r="O24" s="224"/>
      <c r="P24" s="224"/>
      <c r="Q24" s="224"/>
      <c r="R24" s="230"/>
      <c r="S24" s="228"/>
    </row>
    <row r="25" spans="1:19">
      <c r="A25" s="114">
        <v>1</v>
      </c>
      <c r="B25" s="114">
        <v>2</v>
      </c>
      <c r="C25" s="114">
        <v>3</v>
      </c>
      <c r="D25" s="114">
        <v>4</v>
      </c>
      <c r="E25" s="114">
        <v>5</v>
      </c>
      <c r="F25" s="114">
        <v>6</v>
      </c>
      <c r="G25" s="114">
        <v>7</v>
      </c>
      <c r="H25" s="83">
        <v>8</v>
      </c>
      <c r="I25" s="114">
        <v>9</v>
      </c>
      <c r="J25" s="84">
        <v>10</v>
      </c>
      <c r="K25" s="114">
        <v>11</v>
      </c>
      <c r="L25" s="114">
        <v>12</v>
      </c>
      <c r="M25" s="114">
        <v>13</v>
      </c>
      <c r="N25" s="114">
        <v>14</v>
      </c>
      <c r="O25" s="114">
        <v>15</v>
      </c>
      <c r="P25" s="114">
        <v>16</v>
      </c>
      <c r="Q25" s="114">
        <v>17</v>
      </c>
      <c r="R25" s="114">
        <v>18</v>
      </c>
      <c r="S25" s="114">
        <v>19</v>
      </c>
    </row>
    <row r="26" spans="1:19">
      <c r="A26" s="5" t="s">
        <v>22</v>
      </c>
      <c r="B26" s="8">
        <v>83</v>
      </c>
      <c r="C26" s="8">
        <v>20</v>
      </c>
      <c r="D26" s="15">
        <v>13</v>
      </c>
      <c r="E26" s="112"/>
      <c r="F26" s="15">
        <v>6</v>
      </c>
      <c r="G26" s="8"/>
      <c r="H26" s="7" t="s">
        <v>25</v>
      </c>
      <c r="I26" s="8">
        <v>50</v>
      </c>
      <c r="J26" s="13">
        <v>0.7</v>
      </c>
      <c r="K26" s="8">
        <v>1</v>
      </c>
      <c r="L26" s="8">
        <v>18</v>
      </c>
      <c r="M26" s="8">
        <v>20</v>
      </c>
      <c r="N26" s="8">
        <v>240</v>
      </c>
      <c r="O26" s="8" t="s">
        <v>60</v>
      </c>
      <c r="P26" s="8" t="s">
        <v>61</v>
      </c>
      <c r="Q26" s="7" t="s">
        <v>64</v>
      </c>
      <c r="R26" s="8">
        <v>30</v>
      </c>
      <c r="S26" s="8" t="s">
        <v>63</v>
      </c>
    </row>
    <row r="27" spans="1:19">
      <c r="A27" s="5" t="s">
        <v>22</v>
      </c>
      <c r="B27" s="85">
        <v>83</v>
      </c>
      <c r="C27" s="85">
        <v>26</v>
      </c>
      <c r="D27" s="15">
        <v>6</v>
      </c>
      <c r="E27" s="112"/>
      <c r="F27" s="15">
        <v>6</v>
      </c>
      <c r="G27" s="8"/>
      <c r="H27" s="7" t="s">
        <v>23</v>
      </c>
      <c r="I27" s="8">
        <v>50</v>
      </c>
      <c r="J27" s="13">
        <v>0.7</v>
      </c>
      <c r="K27" s="8">
        <v>1</v>
      </c>
      <c r="L27" s="8">
        <v>18</v>
      </c>
      <c r="M27" s="8">
        <v>18</v>
      </c>
      <c r="N27" s="8">
        <v>230</v>
      </c>
      <c r="O27" s="8" t="s">
        <v>60</v>
      </c>
      <c r="P27" s="8" t="s">
        <v>61</v>
      </c>
      <c r="Q27" s="7" t="s">
        <v>64</v>
      </c>
      <c r="R27" s="8">
        <v>20</v>
      </c>
      <c r="S27" s="8" t="s">
        <v>63</v>
      </c>
    </row>
    <row r="28" spans="1:19">
      <c r="A28" s="5" t="s">
        <v>22</v>
      </c>
      <c r="B28" s="85">
        <v>89</v>
      </c>
      <c r="C28" s="85">
        <v>22</v>
      </c>
      <c r="D28" s="15">
        <v>2.2999999999999998</v>
      </c>
      <c r="E28" s="112"/>
      <c r="F28" s="15">
        <v>1.3</v>
      </c>
      <c r="G28" s="8"/>
      <c r="H28" s="7" t="s">
        <v>146</v>
      </c>
      <c r="I28" s="8">
        <v>40</v>
      </c>
      <c r="J28" s="13">
        <v>0.7</v>
      </c>
      <c r="K28" s="8">
        <v>1</v>
      </c>
      <c r="L28" s="8">
        <v>17</v>
      </c>
      <c r="M28" s="8">
        <v>18</v>
      </c>
      <c r="N28" s="8">
        <v>220</v>
      </c>
      <c r="O28" s="8" t="s">
        <v>60</v>
      </c>
      <c r="P28" s="8" t="s">
        <v>61</v>
      </c>
      <c r="Q28" s="7" t="s">
        <v>64</v>
      </c>
      <c r="R28" s="8">
        <v>20</v>
      </c>
      <c r="S28" s="8" t="s">
        <v>63</v>
      </c>
    </row>
    <row r="29" spans="1:19">
      <c r="A29" s="5" t="s">
        <v>22</v>
      </c>
      <c r="B29" s="86">
        <v>91</v>
      </c>
      <c r="C29" s="86">
        <v>9</v>
      </c>
      <c r="D29" s="15">
        <v>2.5</v>
      </c>
      <c r="E29" s="112"/>
      <c r="F29" s="15">
        <v>2.5</v>
      </c>
      <c r="G29" s="8"/>
      <c r="H29" s="7" t="s">
        <v>147</v>
      </c>
      <c r="I29" s="8">
        <v>60</v>
      </c>
      <c r="J29" s="13">
        <v>0.7</v>
      </c>
      <c r="K29" s="8">
        <v>1</v>
      </c>
      <c r="L29" s="8">
        <v>20</v>
      </c>
      <c r="M29" s="8">
        <v>20</v>
      </c>
      <c r="N29" s="8">
        <v>240</v>
      </c>
      <c r="O29" s="8" t="s">
        <v>60</v>
      </c>
      <c r="P29" s="8" t="s">
        <v>61</v>
      </c>
      <c r="Q29" s="7" t="s">
        <v>62</v>
      </c>
      <c r="R29" s="8">
        <v>20</v>
      </c>
      <c r="S29" s="8" t="s">
        <v>63</v>
      </c>
    </row>
    <row r="30" spans="1:19">
      <c r="A30" s="5" t="s">
        <v>22</v>
      </c>
      <c r="B30" s="8">
        <v>74</v>
      </c>
      <c r="C30" s="8">
        <v>42</v>
      </c>
      <c r="D30" s="15">
        <v>1.2</v>
      </c>
      <c r="E30" s="112"/>
      <c r="F30" s="15">
        <v>1.2</v>
      </c>
      <c r="G30" s="8"/>
      <c r="H30" s="7" t="s">
        <v>25</v>
      </c>
      <c r="I30" s="8">
        <v>50</v>
      </c>
      <c r="J30" s="13">
        <v>0.7</v>
      </c>
      <c r="K30" s="8" t="s">
        <v>27</v>
      </c>
      <c r="L30" s="8">
        <v>21</v>
      </c>
      <c r="M30" s="8">
        <v>24</v>
      </c>
      <c r="N30" s="8">
        <v>280</v>
      </c>
      <c r="O30" s="8" t="s">
        <v>60</v>
      </c>
      <c r="P30" s="8" t="s">
        <v>61</v>
      </c>
      <c r="Q30" s="7" t="s">
        <v>64</v>
      </c>
      <c r="R30" s="8">
        <v>25</v>
      </c>
      <c r="S30" s="8" t="s">
        <v>63</v>
      </c>
    </row>
    <row r="31" spans="1:19">
      <c r="A31" s="5" t="s">
        <v>22</v>
      </c>
      <c r="B31" s="8">
        <v>74</v>
      </c>
      <c r="C31" s="8">
        <v>10</v>
      </c>
      <c r="D31" s="15">
        <v>2.6</v>
      </c>
      <c r="E31" s="112"/>
      <c r="F31" s="15">
        <v>2.6</v>
      </c>
      <c r="G31" s="8"/>
      <c r="H31" s="7" t="s">
        <v>25</v>
      </c>
      <c r="I31" s="8">
        <v>60</v>
      </c>
      <c r="J31" s="13">
        <v>0.7</v>
      </c>
      <c r="K31" s="8">
        <v>1</v>
      </c>
      <c r="L31" s="8">
        <v>21</v>
      </c>
      <c r="M31" s="8">
        <v>24</v>
      </c>
      <c r="N31" s="8">
        <v>300</v>
      </c>
      <c r="O31" s="8" t="s">
        <v>60</v>
      </c>
      <c r="P31" s="8" t="s">
        <v>61</v>
      </c>
      <c r="Q31" s="7" t="s">
        <v>62</v>
      </c>
      <c r="R31" s="8">
        <v>25</v>
      </c>
      <c r="S31" s="8" t="s">
        <v>63</v>
      </c>
    </row>
    <row r="32" spans="1:19">
      <c r="A32" s="5" t="s">
        <v>22</v>
      </c>
      <c r="B32" s="8">
        <v>62</v>
      </c>
      <c r="C32" s="8">
        <v>6</v>
      </c>
      <c r="D32" s="15">
        <v>4.4000000000000004</v>
      </c>
      <c r="E32" s="112"/>
      <c r="F32" s="15">
        <v>4.4000000000000004</v>
      </c>
      <c r="G32" s="8"/>
      <c r="H32" s="7" t="s">
        <v>25</v>
      </c>
      <c r="I32" s="8">
        <v>38</v>
      </c>
      <c r="J32" s="13">
        <v>0.8</v>
      </c>
      <c r="K32" s="8">
        <v>1</v>
      </c>
      <c r="L32" s="8">
        <v>15</v>
      </c>
      <c r="M32" s="8">
        <v>16</v>
      </c>
      <c r="N32" s="8">
        <v>230</v>
      </c>
      <c r="O32" s="8" t="s">
        <v>60</v>
      </c>
      <c r="P32" s="8" t="s">
        <v>61</v>
      </c>
      <c r="Q32" s="7" t="s">
        <v>62</v>
      </c>
      <c r="R32" s="8">
        <v>25</v>
      </c>
      <c r="S32" s="8" t="s">
        <v>63</v>
      </c>
    </row>
    <row r="33" spans="1:19" s="2" customFormat="1">
      <c r="A33" s="108" t="s">
        <v>22</v>
      </c>
      <c r="B33" s="4">
        <v>64</v>
      </c>
      <c r="C33" s="4">
        <v>1</v>
      </c>
      <c r="D33" s="107">
        <v>11.5</v>
      </c>
      <c r="E33" s="113"/>
      <c r="F33" s="107">
        <v>2.8</v>
      </c>
      <c r="G33" s="4"/>
      <c r="H33" s="109" t="s">
        <v>25</v>
      </c>
      <c r="I33" s="4">
        <v>6</v>
      </c>
      <c r="J33" s="110">
        <v>0.9</v>
      </c>
      <c r="K33" s="4">
        <v>2</v>
      </c>
      <c r="L33" s="4">
        <v>3</v>
      </c>
      <c r="M33" s="4">
        <v>4</v>
      </c>
      <c r="N33" s="4">
        <v>55</v>
      </c>
      <c r="O33" s="4" t="s">
        <v>60</v>
      </c>
      <c r="P33" s="4" t="s">
        <v>61</v>
      </c>
      <c r="Q33" s="111" t="s">
        <v>64</v>
      </c>
      <c r="R33" s="4">
        <v>15</v>
      </c>
      <c r="S33" s="4" t="s">
        <v>63</v>
      </c>
    </row>
    <row r="34" spans="1:19" s="2" customFormat="1">
      <c r="A34" s="108" t="s">
        <v>22</v>
      </c>
      <c r="B34" s="4">
        <v>64</v>
      </c>
      <c r="C34" s="4">
        <v>9</v>
      </c>
      <c r="D34" s="107"/>
      <c r="E34" s="113"/>
      <c r="F34" s="107">
        <v>2</v>
      </c>
      <c r="G34" s="4"/>
      <c r="H34" s="111" t="s">
        <v>25</v>
      </c>
      <c r="I34" s="4">
        <v>3</v>
      </c>
      <c r="J34" s="110">
        <v>0.8</v>
      </c>
      <c r="K34" s="4">
        <v>2</v>
      </c>
      <c r="L34" s="4">
        <v>2</v>
      </c>
      <c r="M34" s="4">
        <v>2</v>
      </c>
      <c r="N34" s="4">
        <v>10</v>
      </c>
      <c r="O34" s="4" t="s">
        <v>60</v>
      </c>
      <c r="P34" s="4" t="s">
        <v>61</v>
      </c>
      <c r="Q34" s="111" t="s">
        <v>64</v>
      </c>
      <c r="R34" s="4">
        <v>15</v>
      </c>
      <c r="S34" s="4" t="s">
        <v>63</v>
      </c>
    </row>
    <row r="35" spans="1:19">
      <c r="A35" s="5" t="s">
        <v>22</v>
      </c>
      <c r="B35" s="8">
        <v>71</v>
      </c>
      <c r="C35" s="8">
        <v>21</v>
      </c>
      <c r="D35" s="15">
        <v>0.8</v>
      </c>
      <c r="E35" s="112"/>
      <c r="F35" s="15">
        <v>0.8</v>
      </c>
      <c r="G35" s="8"/>
      <c r="H35" s="7" t="s">
        <v>25</v>
      </c>
      <c r="I35" s="8">
        <v>41</v>
      </c>
      <c r="J35" s="13">
        <v>0.8</v>
      </c>
      <c r="K35" s="8">
        <v>1</v>
      </c>
      <c r="L35" s="8">
        <v>17</v>
      </c>
      <c r="M35" s="8">
        <v>18</v>
      </c>
      <c r="N35" s="8">
        <v>260</v>
      </c>
      <c r="O35" s="8" t="s">
        <v>60</v>
      </c>
      <c r="P35" s="8" t="s">
        <v>61</v>
      </c>
      <c r="Q35" s="7" t="s">
        <v>64</v>
      </c>
      <c r="R35" s="8">
        <v>10</v>
      </c>
      <c r="S35" s="8" t="s">
        <v>63</v>
      </c>
    </row>
    <row r="36" spans="1:19">
      <c r="A36" s="5" t="s">
        <v>22</v>
      </c>
      <c r="B36" s="8">
        <v>74</v>
      </c>
      <c r="C36" s="8">
        <v>43</v>
      </c>
      <c r="D36" s="15">
        <v>8.6999999999999993</v>
      </c>
      <c r="E36" s="112"/>
      <c r="F36" s="15">
        <v>8.6999999999999993</v>
      </c>
      <c r="G36" s="8"/>
      <c r="H36" s="10" t="s">
        <v>25</v>
      </c>
      <c r="I36" s="8">
        <v>35</v>
      </c>
      <c r="J36" s="13">
        <v>0.9</v>
      </c>
      <c r="K36" s="8" t="s">
        <v>27</v>
      </c>
      <c r="L36" s="8">
        <v>16</v>
      </c>
      <c r="M36" s="8">
        <v>16</v>
      </c>
      <c r="N36" s="8">
        <v>240</v>
      </c>
      <c r="O36" s="8" t="s">
        <v>60</v>
      </c>
      <c r="P36" s="8" t="s">
        <v>61</v>
      </c>
      <c r="Q36" s="7" t="s">
        <v>64</v>
      </c>
      <c r="R36" s="8">
        <v>20</v>
      </c>
      <c r="S36" s="8" t="s">
        <v>63</v>
      </c>
    </row>
    <row r="37" spans="1:19">
      <c r="A37" s="5" t="s">
        <v>22</v>
      </c>
      <c r="B37" s="8">
        <v>84</v>
      </c>
      <c r="C37" s="8">
        <v>36</v>
      </c>
      <c r="D37" s="15">
        <v>6</v>
      </c>
      <c r="E37" s="112"/>
      <c r="F37" s="15">
        <v>6</v>
      </c>
      <c r="G37" s="8"/>
      <c r="H37" s="7" t="s">
        <v>23</v>
      </c>
      <c r="I37" s="8">
        <v>45</v>
      </c>
      <c r="J37" s="13">
        <v>0.75</v>
      </c>
      <c r="K37" s="8">
        <v>2</v>
      </c>
      <c r="L37" s="8">
        <v>16</v>
      </c>
      <c r="M37" s="8">
        <v>16</v>
      </c>
      <c r="N37" s="8">
        <v>230</v>
      </c>
      <c r="O37" s="8" t="s">
        <v>60</v>
      </c>
      <c r="P37" s="8" t="s">
        <v>61</v>
      </c>
      <c r="Q37" s="7" t="s">
        <v>64</v>
      </c>
      <c r="R37" s="8">
        <v>20</v>
      </c>
      <c r="S37" s="8" t="s">
        <v>63</v>
      </c>
    </row>
    <row r="38" spans="1:19">
      <c r="A38" s="5" t="s">
        <v>22</v>
      </c>
      <c r="B38" s="8">
        <v>84</v>
      </c>
      <c r="C38" s="8">
        <v>44</v>
      </c>
      <c r="D38" s="15">
        <v>2</v>
      </c>
      <c r="E38" s="112"/>
      <c r="F38" s="15">
        <v>2</v>
      </c>
      <c r="G38" s="8"/>
      <c r="H38" s="77" t="s">
        <v>25</v>
      </c>
      <c r="I38" s="8">
        <v>60</v>
      </c>
      <c r="J38" s="13">
        <v>0.6</v>
      </c>
      <c r="K38" s="8">
        <v>1</v>
      </c>
      <c r="L38" s="8">
        <v>21</v>
      </c>
      <c r="M38" s="8">
        <v>22</v>
      </c>
      <c r="N38" s="8">
        <v>240</v>
      </c>
      <c r="O38" s="8" t="s">
        <v>60</v>
      </c>
      <c r="P38" s="8" t="s">
        <v>61</v>
      </c>
      <c r="Q38" s="7" t="s">
        <v>64</v>
      </c>
      <c r="R38" s="8">
        <v>15</v>
      </c>
      <c r="S38" s="8" t="s">
        <v>63</v>
      </c>
    </row>
    <row r="39" spans="1:19">
      <c r="A39" s="5" t="s">
        <v>22</v>
      </c>
      <c r="B39" s="8">
        <v>88</v>
      </c>
      <c r="C39" s="8">
        <v>11</v>
      </c>
      <c r="D39" s="15">
        <v>7.2</v>
      </c>
      <c r="E39" s="112"/>
      <c r="F39" s="15">
        <v>7.2</v>
      </c>
      <c r="G39" s="8"/>
      <c r="H39" s="10" t="s">
        <v>148</v>
      </c>
      <c r="I39" s="8">
        <v>40</v>
      </c>
      <c r="J39" s="13">
        <v>0.7</v>
      </c>
      <c r="K39" s="8">
        <v>1</v>
      </c>
      <c r="L39" s="8">
        <v>17</v>
      </c>
      <c r="M39" s="8">
        <v>18</v>
      </c>
      <c r="N39" s="8">
        <v>220</v>
      </c>
      <c r="O39" s="8" t="s">
        <v>60</v>
      </c>
      <c r="P39" s="8" t="s">
        <v>61</v>
      </c>
      <c r="Q39" s="7" t="s">
        <v>64</v>
      </c>
      <c r="R39" s="8">
        <v>20</v>
      </c>
      <c r="S39" s="8" t="s">
        <v>63</v>
      </c>
    </row>
    <row r="40" spans="1:19">
      <c r="A40" s="5" t="s">
        <v>22</v>
      </c>
      <c r="B40" s="8">
        <v>88</v>
      </c>
      <c r="C40" s="8">
        <v>24</v>
      </c>
      <c r="D40" s="15">
        <v>2.4</v>
      </c>
      <c r="E40" s="112"/>
      <c r="F40" s="15">
        <v>2.4</v>
      </c>
      <c r="G40" s="8"/>
      <c r="H40" s="10" t="s">
        <v>149</v>
      </c>
      <c r="I40" s="8">
        <v>50</v>
      </c>
      <c r="J40" s="13">
        <v>0.7</v>
      </c>
      <c r="K40" s="8">
        <v>1</v>
      </c>
      <c r="L40" s="8">
        <v>19</v>
      </c>
      <c r="M40" s="8">
        <v>18</v>
      </c>
      <c r="N40" s="8">
        <v>230</v>
      </c>
      <c r="O40" s="8" t="s">
        <v>60</v>
      </c>
      <c r="P40" s="8" t="s">
        <v>61</v>
      </c>
      <c r="Q40" s="7" t="s">
        <v>64</v>
      </c>
      <c r="R40" s="8">
        <v>20</v>
      </c>
      <c r="S40" s="8" t="s">
        <v>63</v>
      </c>
    </row>
    <row r="41" spans="1:19" s="2" customFormat="1">
      <c r="A41" s="108" t="s">
        <v>22</v>
      </c>
      <c r="B41" s="4">
        <v>96</v>
      </c>
      <c r="C41" s="4">
        <v>14</v>
      </c>
      <c r="D41" s="107">
        <v>5.4</v>
      </c>
      <c r="E41" s="113"/>
      <c r="F41" s="107">
        <v>5.4</v>
      </c>
      <c r="G41" s="4"/>
      <c r="H41" s="109" t="s">
        <v>150</v>
      </c>
      <c r="I41" s="4">
        <v>40</v>
      </c>
      <c r="J41" s="110">
        <v>0.7</v>
      </c>
      <c r="K41" s="4">
        <v>2</v>
      </c>
      <c r="L41" s="4">
        <v>14</v>
      </c>
      <c r="M41" s="4">
        <v>14</v>
      </c>
      <c r="N41" s="4">
        <v>160</v>
      </c>
      <c r="O41" s="4" t="s">
        <v>60</v>
      </c>
      <c r="P41" s="4" t="s">
        <v>61</v>
      </c>
      <c r="Q41" s="111" t="s">
        <v>64</v>
      </c>
      <c r="R41" s="4">
        <v>25</v>
      </c>
      <c r="S41" s="4" t="s">
        <v>63</v>
      </c>
    </row>
    <row r="42" spans="1:19">
      <c r="A42" s="5" t="s">
        <v>22</v>
      </c>
      <c r="B42" s="8">
        <v>98</v>
      </c>
      <c r="C42" s="8">
        <v>20</v>
      </c>
      <c r="D42" s="15">
        <v>5.9</v>
      </c>
      <c r="E42" s="112"/>
      <c r="F42" s="15">
        <v>5.9</v>
      </c>
      <c r="G42" s="8"/>
      <c r="H42" s="7" t="s">
        <v>148</v>
      </c>
      <c r="I42" s="8">
        <v>50</v>
      </c>
      <c r="J42" s="13">
        <v>0.7</v>
      </c>
      <c r="K42" s="8">
        <v>1</v>
      </c>
      <c r="L42" s="8">
        <v>20</v>
      </c>
      <c r="M42" s="8">
        <v>20</v>
      </c>
      <c r="N42" s="8">
        <v>250</v>
      </c>
      <c r="O42" s="8" t="s">
        <v>60</v>
      </c>
      <c r="P42" s="8" t="s">
        <v>61</v>
      </c>
      <c r="Q42" s="7" t="s">
        <v>64</v>
      </c>
      <c r="R42" s="8">
        <v>20</v>
      </c>
      <c r="S42" s="8" t="s">
        <v>63</v>
      </c>
    </row>
    <row r="43" spans="1:19">
      <c r="A43" s="5" t="s">
        <v>22</v>
      </c>
      <c r="B43" s="8">
        <v>90</v>
      </c>
      <c r="C43" s="8">
        <v>17</v>
      </c>
      <c r="D43" s="15">
        <v>4</v>
      </c>
      <c r="E43" s="112"/>
      <c r="F43" s="15">
        <v>4</v>
      </c>
      <c r="G43" s="8"/>
      <c r="H43" s="10" t="s">
        <v>151</v>
      </c>
      <c r="I43" s="8">
        <v>35</v>
      </c>
      <c r="J43" s="13">
        <v>0.7</v>
      </c>
      <c r="K43" s="8">
        <v>1</v>
      </c>
      <c r="L43" s="8">
        <v>17</v>
      </c>
      <c r="M43" s="8">
        <v>17</v>
      </c>
      <c r="N43" s="8">
        <v>120</v>
      </c>
      <c r="O43" s="8" t="s">
        <v>60</v>
      </c>
      <c r="P43" s="8" t="s">
        <v>61</v>
      </c>
      <c r="Q43" s="7" t="s">
        <v>64</v>
      </c>
      <c r="R43" s="8">
        <v>20</v>
      </c>
      <c r="S43" s="8" t="s">
        <v>63</v>
      </c>
    </row>
    <row r="44" spans="1:19" s="2" customFormat="1">
      <c r="A44" s="108" t="s">
        <v>22</v>
      </c>
      <c r="B44" s="4">
        <v>91</v>
      </c>
      <c r="C44" s="115">
        <v>24</v>
      </c>
      <c r="D44" s="107">
        <v>1.1000000000000001</v>
      </c>
      <c r="E44" s="113"/>
      <c r="F44" s="107">
        <v>1.1000000000000001</v>
      </c>
      <c r="G44" s="4"/>
      <c r="H44" s="109" t="s">
        <v>152</v>
      </c>
      <c r="I44" s="4">
        <v>45</v>
      </c>
      <c r="J44" s="110">
        <v>0.6</v>
      </c>
      <c r="K44" s="4">
        <v>2</v>
      </c>
      <c r="L44" s="4">
        <v>17</v>
      </c>
      <c r="M44" s="4">
        <v>16</v>
      </c>
      <c r="N44" s="4">
        <v>140</v>
      </c>
      <c r="O44" s="4" t="s">
        <v>60</v>
      </c>
      <c r="P44" s="4" t="s">
        <v>61</v>
      </c>
      <c r="Q44" s="111" t="s">
        <v>64</v>
      </c>
      <c r="R44" s="4">
        <v>15</v>
      </c>
      <c r="S44" s="4" t="s">
        <v>63</v>
      </c>
    </row>
    <row r="45" spans="1:19">
      <c r="A45" s="5" t="s">
        <v>22</v>
      </c>
      <c r="B45" s="8">
        <v>92</v>
      </c>
      <c r="C45" s="8">
        <v>4</v>
      </c>
      <c r="D45" s="15">
        <v>3.4</v>
      </c>
      <c r="E45" s="112"/>
      <c r="F45" s="15">
        <v>0.5</v>
      </c>
      <c r="G45" s="8"/>
      <c r="H45" s="10" t="s">
        <v>153</v>
      </c>
      <c r="I45" s="8">
        <v>20</v>
      </c>
      <c r="J45" s="13">
        <v>0.7</v>
      </c>
      <c r="K45" s="8">
        <v>2</v>
      </c>
      <c r="L45" s="8">
        <v>7</v>
      </c>
      <c r="M45" s="8">
        <v>8</v>
      </c>
      <c r="N45" s="8">
        <v>50</v>
      </c>
      <c r="O45" s="8" t="s">
        <v>60</v>
      </c>
      <c r="P45" s="8" t="s">
        <v>61</v>
      </c>
      <c r="Q45" s="7" t="s">
        <v>64</v>
      </c>
      <c r="R45" s="8">
        <v>25</v>
      </c>
      <c r="S45" s="8" t="s">
        <v>63</v>
      </c>
    </row>
    <row r="46" spans="1:19">
      <c r="A46" s="5" t="s">
        <v>22</v>
      </c>
      <c r="B46" s="8">
        <v>93</v>
      </c>
      <c r="C46" s="8">
        <v>2</v>
      </c>
      <c r="D46" s="15">
        <v>2.5</v>
      </c>
      <c r="E46" s="112"/>
      <c r="F46" s="15">
        <v>2.5</v>
      </c>
      <c r="G46" s="8"/>
      <c r="H46" s="7" t="s">
        <v>154</v>
      </c>
      <c r="I46" s="8">
        <v>13</v>
      </c>
      <c r="J46" s="88">
        <v>0.8</v>
      </c>
      <c r="K46" s="8">
        <v>2</v>
      </c>
      <c r="L46" s="8">
        <v>5</v>
      </c>
      <c r="M46" s="8">
        <v>6</v>
      </c>
      <c r="N46" s="8">
        <v>40</v>
      </c>
      <c r="O46" s="8" t="s">
        <v>60</v>
      </c>
      <c r="P46" s="8" t="s">
        <v>61</v>
      </c>
      <c r="Q46" s="7" t="s">
        <v>64</v>
      </c>
      <c r="R46" s="8">
        <v>20</v>
      </c>
      <c r="S46" s="8" t="s">
        <v>63</v>
      </c>
    </row>
    <row r="47" spans="1:19">
      <c r="A47" s="5" t="s">
        <v>22</v>
      </c>
      <c r="B47" s="8">
        <v>103</v>
      </c>
      <c r="C47" s="8">
        <v>16</v>
      </c>
      <c r="D47" s="15">
        <v>4.3</v>
      </c>
      <c r="E47" s="112"/>
      <c r="F47" s="15">
        <v>4.3</v>
      </c>
      <c r="G47" s="8"/>
      <c r="H47" s="68" t="s">
        <v>155</v>
      </c>
      <c r="I47" s="8">
        <v>50</v>
      </c>
      <c r="J47" s="13">
        <v>0.7</v>
      </c>
      <c r="K47" s="8" t="s">
        <v>27</v>
      </c>
      <c r="L47" s="8">
        <v>21</v>
      </c>
      <c r="M47" s="8">
        <v>22</v>
      </c>
      <c r="N47" s="8">
        <v>300</v>
      </c>
      <c r="O47" s="8" t="s">
        <v>60</v>
      </c>
      <c r="P47" s="8" t="s">
        <v>61</v>
      </c>
      <c r="Q47" s="7" t="s">
        <v>64</v>
      </c>
      <c r="R47" s="8">
        <v>20</v>
      </c>
      <c r="S47" s="8" t="s">
        <v>63</v>
      </c>
    </row>
    <row r="48" spans="1:19">
      <c r="A48" s="5" t="s">
        <v>22</v>
      </c>
      <c r="B48" s="8">
        <v>77</v>
      </c>
      <c r="C48" s="8">
        <v>30</v>
      </c>
      <c r="D48" s="15">
        <v>6</v>
      </c>
      <c r="E48" s="112"/>
      <c r="F48" s="15">
        <v>5.5</v>
      </c>
      <c r="G48" s="8"/>
      <c r="H48" s="10" t="s">
        <v>156</v>
      </c>
      <c r="I48" s="8">
        <v>60</v>
      </c>
      <c r="J48" s="13">
        <v>0.7</v>
      </c>
      <c r="K48" s="8">
        <v>2</v>
      </c>
      <c r="L48" s="8">
        <v>19</v>
      </c>
      <c r="M48" s="8">
        <v>22</v>
      </c>
      <c r="N48" s="8">
        <v>250</v>
      </c>
      <c r="O48" s="8" t="s">
        <v>60</v>
      </c>
      <c r="P48" s="8" t="s">
        <v>61</v>
      </c>
      <c r="Q48" s="7" t="s">
        <v>64</v>
      </c>
      <c r="R48" s="8">
        <v>20</v>
      </c>
      <c r="S48" s="8" t="s">
        <v>63</v>
      </c>
    </row>
    <row r="49" spans="1:19">
      <c r="A49" s="5" t="s">
        <v>22</v>
      </c>
      <c r="B49" s="8">
        <v>77</v>
      </c>
      <c r="C49" s="8">
        <v>12</v>
      </c>
      <c r="D49" s="15">
        <v>6.6</v>
      </c>
      <c r="E49" s="112"/>
      <c r="F49" s="15">
        <v>6.5</v>
      </c>
      <c r="G49" s="8"/>
      <c r="H49" s="10" t="s">
        <v>157</v>
      </c>
      <c r="I49" s="8">
        <v>55</v>
      </c>
      <c r="J49" s="13">
        <v>0.7</v>
      </c>
      <c r="K49" s="8">
        <v>2</v>
      </c>
      <c r="L49" s="8">
        <v>20</v>
      </c>
      <c r="M49" s="8">
        <v>20</v>
      </c>
      <c r="N49" s="8">
        <v>220</v>
      </c>
      <c r="O49" s="8" t="s">
        <v>60</v>
      </c>
      <c r="P49" s="8" t="s">
        <v>61</v>
      </c>
      <c r="Q49" s="7" t="s">
        <v>64</v>
      </c>
      <c r="R49" s="8">
        <v>15</v>
      </c>
      <c r="S49" s="8" t="s">
        <v>63</v>
      </c>
    </row>
    <row r="50" spans="1:19">
      <c r="A50" s="5" t="s">
        <v>22</v>
      </c>
      <c r="B50" s="8">
        <v>77</v>
      </c>
      <c r="C50" s="8">
        <v>8</v>
      </c>
      <c r="D50" s="15">
        <v>15.7</v>
      </c>
      <c r="E50" s="112"/>
      <c r="F50" s="15">
        <v>15.7</v>
      </c>
      <c r="G50" s="8"/>
      <c r="H50" s="10" t="s">
        <v>158</v>
      </c>
      <c r="I50" s="8">
        <v>60</v>
      </c>
      <c r="J50" s="13">
        <v>0.7</v>
      </c>
      <c r="K50" s="8">
        <v>1</v>
      </c>
      <c r="L50" s="8">
        <v>21</v>
      </c>
      <c r="M50" s="8">
        <v>24</v>
      </c>
      <c r="N50" s="8">
        <v>230</v>
      </c>
      <c r="O50" s="8" t="s">
        <v>60</v>
      </c>
      <c r="P50" s="8" t="s">
        <v>61</v>
      </c>
      <c r="Q50" s="7" t="s">
        <v>64</v>
      </c>
      <c r="R50" s="8">
        <v>25</v>
      </c>
      <c r="S50" s="8" t="s">
        <v>63</v>
      </c>
    </row>
    <row r="51" spans="1:19">
      <c r="A51" s="5" t="s">
        <v>22</v>
      </c>
      <c r="B51" s="8">
        <v>78</v>
      </c>
      <c r="C51" s="8">
        <v>12</v>
      </c>
      <c r="D51" s="15">
        <v>4.5</v>
      </c>
      <c r="E51" s="112"/>
      <c r="F51" s="15">
        <v>4.5</v>
      </c>
      <c r="G51" s="8"/>
      <c r="H51" s="10" t="s">
        <v>159</v>
      </c>
      <c r="I51" s="8">
        <v>80</v>
      </c>
      <c r="J51" s="13">
        <v>0.5</v>
      </c>
      <c r="K51" s="8">
        <v>1</v>
      </c>
      <c r="L51" s="8">
        <v>24</v>
      </c>
      <c r="M51" s="8">
        <v>32</v>
      </c>
      <c r="N51" s="8">
        <v>240</v>
      </c>
      <c r="O51" s="8" t="s">
        <v>60</v>
      </c>
      <c r="P51" s="8" t="s">
        <v>61</v>
      </c>
      <c r="Q51" s="7" t="s">
        <v>64</v>
      </c>
      <c r="R51" s="8">
        <v>20</v>
      </c>
      <c r="S51" s="8" t="s">
        <v>63</v>
      </c>
    </row>
    <row r="52" spans="1:19">
      <c r="A52" s="5" t="s">
        <v>22</v>
      </c>
      <c r="B52" s="8">
        <v>79</v>
      </c>
      <c r="C52" s="8">
        <v>8</v>
      </c>
      <c r="D52" s="15">
        <v>4</v>
      </c>
      <c r="E52" s="112"/>
      <c r="F52" s="15">
        <v>4</v>
      </c>
      <c r="G52" s="8"/>
      <c r="H52" s="10" t="s">
        <v>25</v>
      </c>
      <c r="I52" s="8">
        <v>35</v>
      </c>
      <c r="J52" s="13">
        <v>0.8</v>
      </c>
      <c r="K52" s="8">
        <v>2</v>
      </c>
      <c r="L52" s="8">
        <v>12</v>
      </c>
      <c r="M52" s="8">
        <v>12</v>
      </c>
      <c r="N52" s="8">
        <v>150</v>
      </c>
      <c r="O52" s="8" t="s">
        <v>60</v>
      </c>
      <c r="P52" s="8" t="s">
        <v>61</v>
      </c>
      <c r="Q52" s="7" t="s">
        <v>64</v>
      </c>
      <c r="R52" s="8">
        <v>10</v>
      </c>
      <c r="S52" s="8" t="s">
        <v>63</v>
      </c>
    </row>
    <row r="53" spans="1:19">
      <c r="A53" s="5" t="s">
        <v>22</v>
      </c>
      <c r="B53" s="8">
        <v>81</v>
      </c>
      <c r="C53" s="8">
        <v>14</v>
      </c>
      <c r="D53" s="15">
        <v>6.4</v>
      </c>
      <c r="E53" s="112"/>
      <c r="F53" s="15">
        <v>6.4</v>
      </c>
      <c r="G53" s="8"/>
      <c r="H53" s="10" t="s">
        <v>25</v>
      </c>
      <c r="I53" s="8">
        <v>40</v>
      </c>
      <c r="J53" s="13">
        <v>0.6</v>
      </c>
      <c r="K53" s="8">
        <v>1</v>
      </c>
      <c r="L53" s="8">
        <v>16</v>
      </c>
      <c r="M53" s="8">
        <v>18</v>
      </c>
      <c r="N53" s="8">
        <v>170</v>
      </c>
      <c r="O53" s="8" t="s">
        <v>60</v>
      </c>
      <c r="P53" s="8" t="s">
        <v>61</v>
      </c>
      <c r="Q53" s="7" t="s">
        <v>64</v>
      </c>
      <c r="R53" s="8">
        <v>20</v>
      </c>
      <c r="S53" s="8" t="s">
        <v>63</v>
      </c>
    </row>
    <row r="54" spans="1:19">
      <c r="A54" s="5" t="s">
        <v>22</v>
      </c>
      <c r="B54" s="8">
        <v>81</v>
      </c>
      <c r="C54" s="8">
        <v>21</v>
      </c>
      <c r="D54" s="15">
        <v>0.5</v>
      </c>
      <c r="E54" s="112"/>
      <c r="F54" s="15">
        <v>0.5</v>
      </c>
      <c r="G54" s="8"/>
      <c r="H54" s="10" t="s">
        <v>23</v>
      </c>
      <c r="I54" s="8">
        <v>40</v>
      </c>
      <c r="J54" s="13">
        <v>0.8</v>
      </c>
      <c r="K54" s="8">
        <v>1</v>
      </c>
      <c r="L54" s="8">
        <v>15</v>
      </c>
      <c r="M54" s="8">
        <v>16</v>
      </c>
      <c r="N54" s="8">
        <v>200</v>
      </c>
      <c r="O54" s="8" t="s">
        <v>60</v>
      </c>
      <c r="P54" s="8" t="s">
        <v>61</v>
      </c>
      <c r="Q54" s="7" t="s">
        <v>64</v>
      </c>
      <c r="R54" s="8">
        <v>15</v>
      </c>
      <c r="S54" s="8" t="s">
        <v>63</v>
      </c>
    </row>
    <row r="55" spans="1:19">
      <c r="A55" s="5" t="s">
        <v>22</v>
      </c>
      <c r="B55" s="8">
        <v>82</v>
      </c>
      <c r="C55" s="8">
        <v>24</v>
      </c>
      <c r="D55" s="15">
        <v>3.7</v>
      </c>
      <c r="E55" s="112"/>
      <c r="F55" s="15">
        <v>2.4</v>
      </c>
      <c r="G55" s="8"/>
      <c r="H55" s="10" t="s">
        <v>155</v>
      </c>
      <c r="I55" s="8">
        <v>65</v>
      </c>
      <c r="J55" s="13">
        <v>0.85</v>
      </c>
      <c r="K55" s="8">
        <v>2</v>
      </c>
      <c r="L55" s="8">
        <v>18</v>
      </c>
      <c r="M55" s="8">
        <v>22</v>
      </c>
      <c r="N55" s="8">
        <v>230</v>
      </c>
      <c r="O55" s="8" t="s">
        <v>60</v>
      </c>
      <c r="P55" s="8" t="s">
        <v>61</v>
      </c>
      <c r="Q55" s="7" t="s">
        <v>64</v>
      </c>
      <c r="R55" s="8">
        <v>20</v>
      </c>
      <c r="S55" s="8" t="s">
        <v>63</v>
      </c>
    </row>
    <row r="56" spans="1:19">
      <c r="A56" s="5" t="s">
        <v>22</v>
      </c>
      <c r="B56" s="8">
        <v>81</v>
      </c>
      <c r="C56" s="8">
        <v>15</v>
      </c>
      <c r="D56" s="15">
        <v>5.3</v>
      </c>
      <c r="E56" s="112"/>
      <c r="F56" s="15">
        <v>5.3</v>
      </c>
      <c r="G56" s="8"/>
      <c r="H56" s="10" t="s">
        <v>160</v>
      </c>
      <c r="I56" s="8">
        <v>45</v>
      </c>
      <c r="J56" s="13">
        <v>0.7</v>
      </c>
      <c r="K56" s="8">
        <v>1</v>
      </c>
      <c r="L56" s="8">
        <v>17</v>
      </c>
      <c r="M56" s="8">
        <v>18</v>
      </c>
      <c r="N56" s="8">
        <v>185</v>
      </c>
      <c r="O56" s="8" t="s">
        <v>60</v>
      </c>
      <c r="P56" s="8" t="s">
        <v>61</v>
      </c>
      <c r="Q56" s="7" t="s">
        <v>64</v>
      </c>
      <c r="R56" s="8">
        <v>10</v>
      </c>
      <c r="S56" s="8" t="s">
        <v>63</v>
      </c>
    </row>
    <row r="57" spans="1:19" s="2" customFormat="1">
      <c r="A57" s="108" t="s">
        <v>22</v>
      </c>
      <c r="B57" s="4">
        <v>83</v>
      </c>
      <c r="C57" s="4">
        <v>16</v>
      </c>
      <c r="D57" s="107">
        <v>7</v>
      </c>
      <c r="E57" s="113"/>
      <c r="F57" s="107">
        <v>7</v>
      </c>
      <c r="G57" s="4"/>
      <c r="H57" s="109" t="s">
        <v>36</v>
      </c>
      <c r="I57" s="4">
        <v>15</v>
      </c>
      <c r="J57" s="110">
        <v>0.8</v>
      </c>
      <c r="K57" s="4">
        <v>1</v>
      </c>
      <c r="L57" s="4">
        <v>5</v>
      </c>
      <c r="M57" s="4">
        <v>4</v>
      </c>
      <c r="N57" s="4">
        <v>40</v>
      </c>
      <c r="O57" s="4" t="s">
        <v>60</v>
      </c>
      <c r="P57" s="4" t="s">
        <v>61</v>
      </c>
      <c r="Q57" s="111" t="s">
        <v>64</v>
      </c>
      <c r="R57" s="4">
        <v>15</v>
      </c>
      <c r="S57" s="4" t="s">
        <v>63</v>
      </c>
    </row>
    <row r="58" spans="1:19" s="2" customFormat="1">
      <c r="A58" s="108" t="s">
        <v>22</v>
      </c>
      <c r="B58" s="4">
        <v>84</v>
      </c>
      <c r="C58" s="4">
        <v>39</v>
      </c>
      <c r="D58" s="107">
        <v>2.6</v>
      </c>
      <c r="E58" s="113"/>
      <c r="F58" s="107">
        <v>2.6</v>
      </c>
      <c r="G58" s="4"/>
      <c r="H58" s="109" t="s">
        <v>161</v>
      </c>
      <c r="I58" s="4">
        <v>9</v>
      </c>
      <c r="J58" s="110">
        <v>0.85</v>
      </c>
      <c r="K58" s="4">
        <v>1</v>
      </c>
      <c r="L58" s="4">
        <v>3</v>
      </c>
      <c r="M58" s="4">
        <v>4</v>
      </c>
      <c r="N58" s="4">
        <v>25</v>
      </c>
      <c r="O58" s="4" t="s">
        <v>60</v>
      </c>
      <c r="P58" s="4" t="s">
        <v>61</v>
      </c>
      <c r="Q58" s="111" t="s">
        <v>64</v>
      </c>
      <c r="R58" s="4">
        <v>20</v>
      </c>
      <c r="S58" s="4" t="s">
        <v>63</v>
      </c>
    </row>
    <row r="59" spans="1:19">
      <c r="A59" s="5" t="s">
        <v>22</v>
      </c>
      <c r="B59" s="8">
        <v>83</v>
      </c>
      <c r="C59" s="8">
        <v>1</v>
      </c>
      <c r="D59" s="15">
        <v>3.5</v>
      </c>
      <c r="E59" s="112"/>
      <c r="F59" s="15">
        <v>3.5</v>
      </c>
      <c r="G59" s="8"/>
      <c r="H59" s="10" t="s">
        <v>162</v>
      </c>
      <c r="I59" s="8">
        <v>45</v>
      </c>
      <c r="J59" s="13">
        <v>0.7</v>
      </c>
      <c r="K59" s="8">
        <v>2</v>
      </c>
      <c r="L59" s="8">
        <v>15</v>
      </c>
      <c r="M59" s="8">
        <v>16</v>
      </c>
      <c r="N59" s="8">
        <v>190</v>
      </c>
      <c r="O59" s="8" t="s">
        <v>60</v>
      </c>
      <c r="P59" s="8" t="s">
        <v>61</v>
      </c>
      <c r="Q59" s="7" t="s">
        <v>64</v>
      </c>
      <c r="R59" s="8">
        <v>20</v>
      </c>
      <c r="S59" s="8" t="s">
        <v>63</v>
      </c>
    </row>
    <row r="60" spans="1:19">
      <c r="A60" s="5" t="s">
        <v>22</v>
      </c>
      <c r="B60" s="8">
        <v>84</v>
      </c>
      <c r="C60" s="8">
        <v>30</v>
      </c>
      <c r="D60" s="15">
        <v>1.6</v>
      </c>
      <c r="E60" s="112"/>
      <c r="F60" s="15">
        <v>1.6</v>
      </c>
      <c r="G60" s="8"/>
      <c r="H60" s="10" t="s">
        <v>23</v>
      </c>
      <c r="I60" s="8">
        <v>50</v>
      </c>
      <c r="J60" s="13">
        <v>0.7</v>
      </c>
      <c r="K60" s="8">
        <v>1</v>
      </c>
      <c r="L60" s="8">
        <v>18</v>
      </c>
      <c r="M60" s="8">
        <v>18</v>
      </c>
      <c r="N60" s="8">
        <v>230</v>
      </c>
      <c r="O60" s="8" t="s">
        <v>60</v>
      </c>
      <c r="P60" s="8" t="s">
        <v>61</v>
      </c>
      <c r="Q60" s="7" t="s">
        <v>64</v>
      </c>
      <c r="R60" s="8">
        <v>20</v>
      </c>
      <c r="S60" s="8" t="s">
        <v>63</v>
      </c>
    </row>
    <row r="61" spans="1:19">
      <c r="A61" s="5" t="s">
        <v>22</v>
      </c>
      <c r="B61" s="8">
        <v>83</v>
      </c>
      <c r="C61" s="8">
        <v>2</v>
      </c>
      <c r="D61" s="15">
        <v>4.5999999999999996</v>
      </c>
      <c r="E61" s="112"/>
      <c r="F61" s="15">
        <v>4.5999999999999996</v>
      </c>
      <c r="G61" s="8"/>
      <c r="H61" s="10" t="s">
        <v>25</v>
      </c>
      <c r="I61" s="8">
        <v>50</v>
      </c>
      <c r="J61" s="13">
        <v>0.7</v>
      </c>
      <c r="K61" s="8">
        <v>1</v>
      </c>
      <c r="L61" s="8">
        <v>18</v>
      </c>
      <c r="M61" s="8">
        <v>20</v>
      </c>
      <c r="N61" s="8">
        <v>250</v>
      </c>
      <c r="O61" s="8" t="s">
        <v>60</v>
      </c>
      <c r="P61" s="8" t="s">
        <v>61</v>
      </c>
      <c r="Q61" s="7" t="s">
        <v>64</v>
      </c>
      <c r="R61" s="8">
        <v>15</v>
      </c>
      <c r="S61" s="8" t="s">
        <v>63</v>
      </c>
    </row>
    <row r="62" spans="1:19">
      <c r="A62" s="5" t="s">
        <v>22</v>
      </c>
      <c r="B62" s="8">
        <v>83</v>
      </c>
      <c r="C62" s="8">
        <v>21</v>
      </c>
      <c r="D62" s="15">
        <v>6.7</v>
      </c>
      <c r="E62" s="112"/>
      <c r="F62" s="15">
        <v>6.7</v>
      </c>
      <c r="G62" s="8"/>
      <c r="H62" s="10" t="s">
        <v>36</v>
      </c>
      <c r="I62" s="8">
        <v>55</v>
      </c>
      <c r="J62" s="13">
        <v>0.7</v>
      </c>
      <c r="K62" s="8">
        <v>2</v>
      </c>
      <c r="L62" s="8">
        <v>16</v>
      </c>
      <c r="M62" s="8">
        <v>18</v>
      </c>
      <c r="N62" s="8">
        <v>200</v>
      </c>
      <c r="O62" s="8" t="s">
        <v>60</v>
      </c>
      <c r="P62" s="8" t="s">
        <v>61</v>
      </c>
      <c r="Q62" s="7" t="s">
        <v>64</v>
      </c>
      <c r="R62" s="8">
        <v>15</v>
      </c>
      <c r="S62" s="8" t="s">
        <v>63</v>
      </c>
    </row>
    <row r="63" spans="1:19">
      <c r="A63" s="5" t="s">
        <v>22</v>
      </c>
      <c r="B63" s="8">
        <v>87</v>
      </c>
      <c r="C63" s="8">
        <v>1</v>
      </c>
      <c r="D63" s="15">
        <v>0.6</v>
      </c>
      <c r="E63" s="112"/>
      <c r="F63" s="15">
        <v>0.6</v>
      </c>
      <c r="G63" s="8"/>
      <c r="H63" s="10" t="s">
        <v>25</v>
      </c>
      <c r="I63" s="8">
        <v>45</v>
      </c>
      <c r="J63" s="13">
        <v>0.6</v>
      </c>
      <c r="K63" s="8">
        <v>2</v>
      </c>
      <c r="L63" s="8">
        <v>15</v>
      </c>
      <c r="M63" s="8">
        <v>16</v>
      </c>
      <c r="N63" s="8">
        <v>160</v>
      </c>
      <c r="O63" s="8" t="s">
        <v>60</v>
      </c>
      <c r="P63" s="8" t="s">
        <v>61</v>
      </c>
      <c r="Q63" s="7" t="s">
        <v>64</v>
      </c>
      <c r="R63" s="8">
        <v>15</v>
      </c>
      <c r="S63" s="8" t="s">
        <v>63</v>
      </c>
    </row>
    <row r="64" spans="1:19">
      <c r="A64" s="5" t="s">
        <v>22</v>
      </c>
      <c r="B64" s="8">
        <v>87</v>
      </c>
      <c r="C64" s="8">
        <v>3</v>
      </c>
      <c r="D64" s="15">
        <v>2.4</v>
      </c>
      <c r="E64" s="112"/>
      <c r="F64" s="15">
        <v>2.4</v>
      </c>
      <c r="G64" s="8"/>
      <c r="H64" s="10" t="s">
        <v>25</v>
      </c>
      <c r="I64" s="8">
        <v>60</v>
      </c>
      <c r="J64" s="13">
        <v>0.6</v>
      </c>
      <c r="K64" s="8">
        <v>1</v>
      </c>
      <c r="L64" s="8">
        <v>20</v>
      </c>
      <c r="M64" s="8">
        <v>24</v>
      </c>
      <c r="N64" s="8">
        <v>240</v>
      </c>
      <c r="O64" s="8" t="s">
        <v>60</v>
      </c>
      <c r="P64" s="8" t="s">
        <v>61</v>
      </c>
      <c r="Q64" s="7" t="s">
        <v>64</v>
      </c>
      <c r="R64" s="8">
        <v>10</v>
      </c>
      <c r="S64" s="8" t="s">
        <v>63</v>
      </c>
    </row>
    <row r="65" spans="1:19" s="2" customFormat="1">
      <c r="A65" s="108" t="s">
        <v>22</v>
      </c>
      <c r="B65" s="4">
        <v>87</v>
      </c>
      <c r="C65" s="4">
        <v>5</v>
      </c>
      <c r="D65" s="107">
        <v>2.5</v>
      </c>
      <c r="E65" s="113"/>
      <c r="F65" s="107">
        <v>2.5</v>
      </c>
      <c r="G65" s="4"/>
      <c r="H65" s="109" t="s">
        <v>25</v>
      </c>
      <c r="I65" s="4">
        <v>50</v>
      </c>
      <c r="J65" s="110">
        <v>0.7</v>
      </c>
      <c r="K65" s="4">
        <v>1</v>
      </c>
      <c r="L65" s="4">
        <v>18</v>
      </c>
      <c r="M65" s="4">
        <v>20</v>
      </c>
      <c r="N65" s="4">
        <v>230</v>
      </c>
      <c r="O65" s="4" t="s">
        <v>60</v>
      </c>
      <c r="P65" s="4" t="s">
        <v>61</v>
      </c>
      <c r="Q65" s="111" t="s">
        <v>62</v>
      </c>
      <c r="R65" s="4">
        <v>30</v>
      </c>
      <c r="S65" s="4" t="s">
        <v>63</v>
      </c>
    </row>
    <row r="66" spans="1:19" s="2" customFormat="1">
      <c r="A66" s="108" t="s">
        <v>22</v>
      </c>
      <c r="B66" s="4">
        <v>87</v>
      </c>
      <c r="C66" s="4">
        <v>10</v>
      </c>
      <c r="D66" s="107">
        <v>4.3</v>
      </c>
      <c r="E66" s="113"/>
      <c r="F66" s="107">
        <v>4.3</v>
      </c>
      <c r="G66" s="4"/>
      <c r="H66" s="109" t="s">
        <v>163</v>
      </c>
      <c r="I66" s="4">
        <v>9</v>
      </c>
      <c r="J66" s="110">
        <v>0.9</v>
      </c>
      <c r="K66" s="4">
        <v>1</v>
      </c>
      <c r="L66" s="4">
        <v>2</v>
      </c>
      <c r="M66" s="4">
        <v>2</v>
      </c>
      <c r="N66" s="4">
        <v>20</v>
      </c>
      <c r="O66" s="4" t="s">
        <v>60</v>
      </c>
      <c r="P66" s="4" t="s">
        <v>61</v>
      </c>
      <c r="Q66" s="111" t="s">
        <v>64</v>
      </c>
      <c r="R66" s="4">
        <v>20</v>
      </c>
      <c r="S66" s="4" t="s">
        <v>63</v>
      </c>
    </row>
    <row r="67" spans="1:19" s="2" customFormat="1">
      <c r="A67" s="108" t="s">
        <v>22</v>
      </c>
      <c r="B67" s="4">
        <v>82</v>
      </c>
      <c r="C67" s="4">
        <v>19</v>
      </c>
      <c r="D67" s="107">
        <v>5.3</v>
      </c>
      <c r="E67" s="113"/>
      <c r="F67" s="107">
        <v>5.3</v>
      </c>
      <c r="G67" s="4"/>
      <c r="H67" s="109" t="s">
        <v>25</v>
      </c>
      <c r="I67" s="4">
        <v>75</v>
      </c>
      <c r="J67" s="110">
        <v>0.5</v>
      </c>
      <c r="K67" s="4">
        <v>1</v>
      </c>
      <c r="L67" s="4">
        <v>25</v>
      </c>
      <c r="M67" s="4">
        <v>28</v>
      </c>
      <c r="N67" s="4">
        <v>270</v>
      </c>
      <c r="O67" s="4" t="s">
        <v>60</v>
      </c>
      <c r="P67" s="4" t="s">
        <v>61</v>
      </c>
      <c r="Q67" s="111" t="s">
        <v>62</v>
      </c>
      <c r="R67" s="4">
        <v>20</v>
      </c>
      <c r="S67" s="4" t="s">
        <v>63</v>
      </c>
    </row>
    <row r="68" spans="1:19" s="2" customFormat="1">
      <c r="A68" s="108" t="s">
        <v>22</v>
      </c>
      <c r="B68" s="4">
        <v>82</v>
      </c>
      <c r="C68" s="4">
        <v>15</v>
      </c>
      <c r="D68" s="107">
        <v>3.9</v>
      </c>
      <c r="E68" s="113"/>
      <c r="F68" s="107">
        <v>3.9</v>
      </c>
      <c r="G68" s="4"/>
      <c r="H68" s="109" t="s">
        <v>25</v>
      </c>
      <c r="I68" s="4">
        <v>65</v>
      </c>
      <c r="J68" s="110">
        <v>0.5</v>
      </c>
      <c r="K68" s="4">
        <v>1</v>
      </c>
      <c r="L68" s="4">
        <v>22</v>
      </c>
      <c r="M68" s="4">
        <v>24</v>
      </c>
      <c r="N68" s="4">
        <v>210</v>
      </c>
      <c r="O68" s="4" t="s">
        <v>60</v>
      </c>
      <c r="P68" s="4" t="s">
        <v>61</v>
      </c>
      <c r="Q68" s="111" t="s">
        <v>62</v>
      </c>
      <c r="R68" s="4">
        <v>20</v>
      </c>
      <c r="S68" s="4" t="s">
        <v>63</v>
      </c>
    </row>
    <row r="69" spans="1:19">
      <c r="A69" s="5" t="s">
        <v>22</v>
      </c>
      <c r="B69" s="8">
        <v>81</v>
      </c>
      <c r="C69" s="8">
        <v>19</v>
      </c>
      <c r="D69" s="15">
        <v>25.7</v>
      </c>
      <c r="E69" s="112"/>
      <c r="F69" s="15">
        <v>25.7</v>
      </c>
      <c r="G69" s="8"/>
      <c r="H69" s="10" t="s">
        <v>36</v>
      </c>
      <c r="I69" s="8">
        <v>45</v>
      </c>
      <c r="J69" s="13">
        <v>0.8</v>
      </c>
      <c r="K69" s="8">
        <v>1</v>
      </c>
      <c r="L69" s="8">
        <v>17</v>
      </c>
      <c r="M69" s="8">
        <v>18</v>
      </c>
      <c r="N69" s="8">
        <v>230</v>
      </c>
      <c r="O69" s="8" t="s">
        <v>60</v>
      </c>
      <c r="P69" s="8" t="s">
        <v>61</v>
      </c>
      <c r="Q69" s="7" t="s">
        <v>64</v>
      </c>
      <c r="R69" s="8">
        <v>20</v>
      </c>
      <c r="S69" s="8" t="s">
        <v>63</v>
      </c>
    </row>
    <row r="70" spans="1:19" s="2" customFormat="1">
      <c r="A70" s="108" t="s">
        <v>22</v>
      </c>
      <c r="B70" s="4">
        <v>85</v>
      </c>
      <c r="C70" s="4">
        <v>24</v>
      </c>
      <c r="D70" s="107">
        <v>1.9</v>
      </c>
      <c r="E70" s="113"/>
      <c r="F70" s="107">
        <v>1.1000000000000001</v>
      </c>
      <c r="G70" s="4"/>
      <c r="H70" s="109" t="s">
        <v>164</v>
      </c>
      <c r="I70" s="4">
        <v>14</v>
      </c>
      <c r="J70" s="110">
        <v>0.8</v>
      </c>
      <c r="K70" s="4">
        <v>1</v>
      </c>
      <c r="L70" s="4">
        <v>5</v>
      </c>
      <c r="M70" s="4">
        <v>6</v>
      </c>
      <c r="N70" s="4">
        <v>40</v>
      </c>
      <c r="O70" s="4" t="s">
        <v>60</v>
      </c>
      <c r="P70" s="4" t="s">
        <v>61</v>
      </c>
      <c r="Q70" s="109" t="s">
        <v>62</v>
      </c>
      <c r="R70" s="4">
        <v>20</v>
      </c>
      <c r="S70" s="4" t="s">
        <v>63</v>
      </c>
    </row>
    <row r="71" spans="1:19" s="2" customFormat="1">
      <c r="A71" s="108" t="s">
        <v>22</v>
      </c>
      <c r="B71" s="4">
        <v>83</v>
      </c>
      <c r="C71" s="4">
        <v>27</v>
      </c>
      <c r="D71" s="107">
        <v>3.9</v>
      </c>
      <c r="E71" s="113"/>
      <c r="F71" s="107">
        <v>2.9</v>
      </c>
      <c r="G71" s="4"/>
      <c r="H71" s="111" t="s">
        <v>165</v>
      </c>
      <c r="I71" s="4">
        <v>13</v>
      </c>
      <c r="J71" s="110">
        <v>0.9</v>
      </c>
      <c r="K71" s="4">
        <v>1</v>
      </c>
      <c r="L71" s="4">
        <v>5</v>
      </c>
      <c r="M71" s="4">
        <v>6</v>
      </c>
      <c r="N71" s="4">
        <v>45</v>
      </c>
      <c r="O71" s="4" t="s">
        <v>60</v>
      </c>
      <c r="P71" s="4" t="s">
        <v>139</v>
      </c>
      <c r="Q71" s="111" t="s">
        <v>64</v>
      </c>
      <c r="R71" s="4">
        <v>15</v>
      </c>
      <c r="S71" s="4" t="s">
        <v>63</v>
      </c>
    </row>
    <row r="72" spans="1:19">
      <c r="A72" s="5" t="s">
        <v>22</v>
      </c>
      <c r="B72" s="8">
        <v>87</v>
      </c>
      <c r="C72" s="8">
        <v>7</v>
      </c>
      <c r="D72" s="15">
        <v>7.4</v>
      </c>
      <c r="E72" s="112"/>
      <c r="F72" s="15">
        <v>7.4</v>
      </c>
      <c r="G72" s="8"/>
      <c r="H72" s="7" t="s">
        <v>23</v>
      </c>
      <c r="I72" s="8">
        <v>50</v>
      </c>
      <c r="J72" s="13">
        <v>0.6</v>
      </c>
      <c r="K72" s="8">
        <v>1</v>
      </c>
      <c r="L72" s="8">
        <v>19</v>
      </c>
      <c r="M72" s="8">
        <v>20</v>
      </c>
      <c r="N72" s="8">
        <v>280</v>
      </c>
      <c r="O72" s="8" t="s">
        <v>60</v>
      </c>
      <c r="P72" s="8" t="s">
        <v>139</v>
      </c>
      <c r="Q72" s="7" t="s">
        <v>64</v>
      </c>
      <c r="R72" s="8">
        <v>20</v>
      </c>
      <c r="S72" s="8" t="s">
        <v>63</v>
      </c>
    </row>
    <row r="73" spans="1:19">
      <c r="A73" s="5" t="s">
        <v>22</v>
      </c>
      <c r="B73" s="8">
        <v>64</v>
      </c>
      <c r="C73" s="8">
        <v>36</v>
      </c>
      <c r="D73" s="15">
        <v>2</v>
      </c>
      <c r="E73" s="112"/>
      <c r="F73" s="15">
        <v>2</v>
      </c>
      <c r="G73" s="8"/>
      <c r="H73" s="7" t="s">
        <v>25</v>
      </c>
      <c r="I73" s="8">
        <v>50</v>
      </c>
      <c r="J73" s="13">
        <v>0.7</v>
      </c>
      <c r="K73" s="8">
        <v>1</v>
      </c>
      <c r="L73" s="8">
        <v>19</v>
      </c>
      <c r="M73" s="8">
        <v>20</v>
      </c>
      <c r="N73" s="8">
        <v>250</v>
      </c>
      <c r="O73" s="8" t="s">
        <v>60</v>
      </c>
      <c r="P73" s="8" t="s">
        <v>139</v>
      </c>
      <c r="Q73" s="7" t="s">
        <v>64</v>
      </c>
      <c r="R73" s="8">
        <v>15</v>
      </c>
      <c r="S73" s="8" t="s">
        <v>63</v>
      </c>
    </row>
    <row r="74" spans="1:19">
      <c r="A74" s="5" t="s">
        <v>22</v>
      </c>
      <c r="B74" s="8">
        <v>74</v>
      </c>
      <c r="C74" s="8">
        <v>31</v>
      </c>
      <c r="D74" s="15">
        <v>19</v>
      </c>
      <c r="E74" s="112"/>
      <c r="F74" s="15">
        <v>19</v>
      </c>
      <c r="G74" s="8"/>
      <c r="H74" s="7" t="s">
        <v>166</v>
      </c>
      <c r="I74" s="8">
        <v>30</v>
      </c>
      <c r="J74" s="13">
        <v>0.8</v>
      </c>
      <c r="K74" s="8">
        <v>1</v>
      </c>
      <c r="L74" s="8">
        <v>13</v>
      </c>
      <c r="M74" s="8">
        <v>12</v>
      </c>
      <c r="N74" s="8">
        <v>170</v>
      </c>
      <c r="O74" s="8" t="s">
        <v>60</v>
      </c>
      <c r="P74" s="8" t="s">
        <v>139</v>
      </c>
      <c r="Q74" s="7" t="s">
        <v>64</v>
      </c>
      <c r="R74" s="8">
        <v>20</v>
      </c>
      <c r="S74" s="8" t="s">
        <v>63</v>
      </c>
    </row>
    <row r="75" spans="1:19">
      <c r="A75" s="5" t="s">
        <v>22</v>
      </c>
      <c r="B75" s="8">
        <v>52</v>
      </c>
      <c r="C75" s="8">
        <v>7</v>
      </c>
      <c r="D75" s="15">
        <v>4.9000000000000004</v>
      </c>
      <c r="E75" s="112"/>
      <c r="F75" s="15">
        <v>4.9000000000000004</v>
      </c>
      <c r="G75" s="8"/>
      <c r="H75" s="7" t="s">
        <v>25</v>
      </c>
      <c r="I75" s="8">
        <v>38</v>
      </c>
      <c r="J75" s="13">
        <v>0.7</v>
      </c>
      <c r="K75" s="8" t="s">
        <v>27</v>
      </c>
      <c r="L75" s="8">
        <v>18</v>
      </c>
      <c r="M75" s="8">
        <v>18</v>
      </c>
      <c r="N75" s="8">
        <v>240</v>
      </c>
      <c r="O75" s="8" t="s">
        <v>60</v>
      </c>
      <c r="P75" s="8" t="s">
        <v>139</v>
      </c>
      <c r="Q75" s="7" t="s">
        <v>64</v>
      </c>
      <c r="R75" s="8">
        <v>10</v>
      </c>
      <c r="S75" s="8" t="s">
        <v>63</v>
      </c>
    </row>
    <row r="76" spans="1:19">
      <c r="A76" s="5" t="s">
        <v>22</v>
      </c>
      <c r="B76" s="8">
        <v>30</v>
      </c>
      <c r="C76" s="8">
        <v>13</v>
      </c>
      <c r="D76" s="15">
        <v>4.2</v>
      </c>
      <c r="E76" s="112"/>
      <c r="F76" s="15">
        <v>4.2</v>
      </c>
      <c r="G76" s="8"/>
      <c r="H76" s="7" t="s">
        <v>25</v>
      </c>
      <c r="I76" s="8">
        <v>50</v>
      </c>
      <c r="J76" s="13">
        <v>0.7</v>
      </c>
      <c r="K76" s="8">
        <v>2</v>
      </c>
      <c r="L76" s="8">
        <v>16</v>
      </c>
      <c r="M76" s="8">
        <v>20</v>
      </c>
      <c r="N76" s="8">
        <v>200</v>
      </c>
      <c r="O76" s="8" t="s">
        <v>60</v>
      </c>
      <c r="P76" s="8" t="s">
        <v>139</v>
      </c>
      <c r="Q76" s="7" t="s">
        <v>64</v>
      </c>
      <c r="R76" s="8">
        <v>15</v>
      </c>
      <c r="S76" s="8" t="s">
        <v>63</v>
      </c>
    </row>
    <row r="77" spans="1:19">
      <c r="A77" s="5" t="s">
        <v>22</v>
      </c>
      <c r="B77" s="8">
        <v>30</v>
      </c>
      <c r="C77" s="8">
        <v>14</v>
      </c>
      <c r="D77" s="15">
        <v>6</v>
      </c>
      <c r="E77" s="112"/>
      <c r="F77" s="15">
        <v>6</v>
      </c>
      <c r="G77" s="8"/>
      <c r="H77" s="7" t="s">
        <v>25</v>
      </c>
      <c r="I77" s="8">
        <v>40</v>
      </c>
      <c r="J77" s="13">
        <v>0.7</v>
      </c>
      <c r="K77" s="8">
        <v>2</v>
      </c>
      <c r="L77" s="8">
        <v>13</v>
      </c>
      <c r="M77" s="8">
        <v>16</v>
      </c>
      <c r="N77" s="8">
        <v>150</v>
      </c>
      <c r="O77" s="8" t="s">
        <v>60</v>
      </c>
      <c r="P77" s="8" t="s">
        <v>139</v>
      </c>
      <c r="Q77" s="7" t="s">
        <v>64</v>
      </c>
      <c r="R77" s="8">
        <v>20</v>
      </c>
      <c r="S77" s="8" t="s">
        <v>63</v>
      </c>
    </row>
    <row r="78" spans="1:19">
      <c r="A78" s="5" t="s">
        <v>22</v>
      </c>
      <c r="B78" s="8">
        <v>30</v>
      </c>
      <c r="C78" s="8">
        <v>12</v>
      </c>
      <c r="D78" s="15">
        <v>1.4</v>
      </c>
      <c r="E78" s="112"/>
      <c r="F78" s="15">
        <v>1.4</v>
      </c>
      <c r="G78" s="8"/>
      <c r="H78" s="7" t="s">
        <v>25</v>
      </c>
      <c r="I78" s="8">
        <v>34</v>
      </c>
      <c r="J78" s="13">
        <v>0.7</v>
      </c>
      <c r="K78" s="8">
        <v>2</v>
      </c>
      <c r="L78" s="8">
        <v>13</v>
      </c>
      <c r="M78" s="8">
        <v>14</v>
      </c>
      <c r="N78" s="8">
        <v>150</v>
      </c>
      <c r="O78" s="8" t="s">
        <v>60</v>
      </c>
      <c r="P78" s="8" t="s">
        <v>139</v>
      </c>
      <c r="Q78" s="7" t="s">
        <v>64</v>
      </c>
      <c r="R78" s="8">
        <v>20</v>
      </c>
      <c r="S78" s="8" t="s">
        <v>63</v>
      </c>
    </row>
    <row r="79" spans="1:19">
      <c r="A79" s="5" t="s">
        <v>22</v>
      </c>
      <c r="B79" s="8">
        <v>30</v>
      </c>
      <c r="C79" s="8">
        <v>11</v>
      </c>
      <c r="D79" s="15">
        <v>4.5999999999999996</v>
      </c>
      <c r="E79" s="112"/>
      <c r="F79" s="15">
        <v>4.5999999999999996</v>
      </c>
      <c r="G79" s="8"/>
      <c r="H79" s="7" t="s">
        <v>25</v>
      </c>
      <c r="I79" s="8">
        <v>35</v>
      </c>
      <c r="J79" s="13">
        <v>0.75</v>
      </c>
      <c r="K79" s="8">
        <v>2</v>
      </c>
      <c r="L79" s="8">
        <v>11</v>
      </c>
      <c r="M79" s="8">
        <v>12</v>
      </c>
      <c r="N79" s="8">
        <v>120</v>
      </c>
      <c r="O79" s="8" t="s">
        <v>60</v>
      </c>
      <c r="P79" s="8" t="s">
        <v>139</v>
      </c>
      <c r="Q79" s="7" t="s">
        <v>64</v>
      </c>
      <c r="R79" s="8">
        <v>20</v>
      </c>
      <c r="S79" s="8" t="s">
        <v>63</v>
      </c>
    </row>
    <row r="80" spans="1:19">
      <c r="A80" s="5" t="s">
        <v>22</v>
      </c>
      <c r="B80" s="8">
        <v>29</v>
      </c>
      <c r="C80" s="8">
        <v>1</v>
      </c>
      <c r="D80" s="15">
        <v>8.3000000000000007</v>
      </c>
      <c r="E80" s="112"/>
      <c r="F80" s="15">
        <v>8.3000000000000007</v>
      </c>
      <c r="G80" s="8"/>
      <c r="H80" s="7" t="s">
        <v>25</v>
      </c>
      <c r="I80" s="8">
        <v>50</v>
      </c>
      <c r="J80" s="13">
        <v>0.7</v>
      </c>
      <c r="K80" s="8">
        <v>2</v>
      </c>
      <c r="L80" s="8">
        <v>16</v>
      </c>
      <c r="M80" s="8">
        <v>18</v>
      </c>
      <c r="N80" s="8">
        <v>230</v>
      </c>
      <c r="O80" s="8" t="s">
        <v>60</v>
      </c>
      <c r="P80" s="8" t="s">
        <v>139</v>
      </c>
      <c r="Q80" s="7" t="s">
        <v>64</v>
      </c>
      <c r="R80" s="8">
        <v>10</v>
      </c>
      <c r="S80" s="8" t="s">
        <v>63</v>
      </c>
    </row>
    <row r="81" spans="1:19">
      <c r="A81" s="5" t="s">
        <v>22</v>
      </c>
      <c r="B81" s="8">
        <v>30</v>
      </c>
      <c r="C81" s="8">
        <v>22</v>
      </c>
      <c r="D81" s="15">
        <v>5.9</v>
      </c>
      <c r="E81" s="112"/>
      <c r="F81" s="15">
        <v>5.9</v>
      </c>
      <c r="G81" s="8"/>
      <c r="H81" s="7" t="s">
        <v>167</v>
      </c>
      <c r="I81" s="8">
        <v>55</v>
      </c>
      <c r="J81" s="13">
        <v>0.6</v>
      </c>
      <c r="K81" s="8">
        <v>1</v>
      </c>
      <c r="L81" s="8">
        <v>19</v>
      </c>
      <c r="M81" s="8">
        <v>24</v>
      </c>
      <c r="N81" s="8">
        <v>240</v>
      </c>
      <c r="O81" s="8" t="s">
        <v>60</v>
      </c>
      <c r="P81" s="8" t="s">
        <v>139</v>
      </c>
      <c r="Q81" s="7" t="s">
        <v>64</v>
      </c>
      <c r="R81" s="8">
        <v>20</v>
      </c>
      <c r="S81" s="8" t="s">
        <v>63</v>
      </c>
    </row>
    <row r="82" spans="1:19">
      <c r="A82" s="5" t="s">
        <v>22</v>
      </c>
      <c r="B82" s="8">
        <v>30</v>
      </c>
      <c r="C82" s="8">
        <v>34</v>
      </c>
      <c r="D82" s="15">
        <v>13</v>
      </c>
      <c r="E82" s="112"/>
      <c r="F82" s="15">
        <v>13</v>
      </c>
      <c r="G82" s="8"/>
      <c r="H82" s="7" t="s">
        <v>25</v>
      </c>
      <c r="I82" s="8">
        <v>33</v>
      </c>
      <c r="J82" s="13">
        <v>0.65</v>
      </c>
      <c r="K82" s="8">
        <v>1</v>
      </c>
      <c r="L82" s="8">
        <v>13</v>
      </c>
      <c r="M82" s="8">
        <v>14</v>
      </c>
      <c r="N82" s="8">
        <v>160</v>
      </c>
      <c r="O82" s="8" t="s">
        <v>60</v>
      </c>
      <c r="P82" s="8" t="s">
        <v>139</v>
      </c>
      <c r="Q82" s="7" t="s">
        <v>64</v>
      </c>
      <c r="R82" s="8">
        <v>10</v>
      </c>
      <c r="S82" s="8" t="s">
        <v>63</v>
      </c>
    </row>
    <row r="83" spans="1:19">
      <c r="A83" s="5" t="s">
        <v>22</v>
      </c>
      <c r="B83" s="8">
        <v>30</v>
      </c>
      <c r="C83" s="8">
        <v>36</v>
      </c>
      <c r="D83" s="15">
        <v>1.8</v>
      </c>
      <c r="E83" s="112"/>
      <c r="F83" s="15">
        <v>1.8</v>
      </c>
      <c r="G83" s="8"/>
      <c r="H83" s="7" t="s">
        <v>25</v>
      </c>
      <c r="I83" s="8">
        <v>31</v>
      </c>
      <c r="J83" s="13">
        <v>0.75</v>
      </c>
      <c r="K83" s="8">
        <v>1</v>
      </c>
      <c r="L83" s="8">
        <v>12</v>
      </c>
      <c r="M83" s="8">
        <v>14</v>
      </c>
      <c r="N83" s="8">
        <v>140</v>
      </c>
      <c r="O83" s="8" t="s">
        <v>60</v>
      </c>
      <c r="P83" s="8" t="s">
        <v>139</v>
      </c>
      <c r="Q83" s="7" t="s">
        <v>64</v>
      </c>
      <c r="R83" s="8">
        <v>15</v>
      </c>
      <c r="S83" s="8" t="s">
        <v>63</v>
      </c>
    </row>
    <row r="84" spans="1:19">
      <c r="A84" s="5" t="s">
        <v>22</v>
      </c>
      <c r="B84" s="8">
        <v>26</v>
      </c>
      <c r="C84" s="8">
        <v>3</v>
      </c>
      <c r="D84" s="15">
        <v>16</v>
      </c>
      <c r="E84" s="112"/>
      <c r="F84" s="15">
        <v>16</v>
      </c>
      <c r="G84" s="8"/>
      <c r="H84" s="10" t="s">
        <v>168</v>
      </c>
      <c r="I84" s="8">
        <v>50</v>
      </c>
      <c r="J84" s="13">
        <v>0.7</v>
      </c>
      <c r="K84" s="8">
        <v>2</v>
      </c>
      <c r="L84" s="8">
        <v>17</v>
      </c>
      <c r="M84" s="8">
        <v>18</v>
      </c>
      <c r="N84" s="8">
        <v>190</v>
      </c>
      <c r="O84" s="8" t="s">
        <v>60</v>
      </c>
      <c r="P84" s="8" t="s">
        <v>139</v>
      </c>
      <c r="Q84" s="7" t="s">
        <v>64</v>
      </c>
      <c r="R84" s="8">
        <v>10</v>
      </c>
      <c r="S84" s="8" t="s">
        <v>63</v>
      </c>
    </row>
    <row r="85" spans="1:19">
      <c r="A85" s="5" t="s">
        <v>22</v>
      </c>
      <c r="B85" s="8">
        <v>26</v>
      </c>
      <c r="C85" s="8">
        <v>2</v>
      </c>
      <c r="D85" s="15">
        <v>2.5</v>
      </c>
      <c r="E85" s="112"/>
      <c r="F85" s="15">
        <v>2.5</v>
      </c>
      <c r="G85" s="8"/>
      <c r="H85" s="7" t="s">
        <v>167</v>
      </c>
      <c r="I85" s="8">
        <v>42</v>
      </c>
      <c r="J85" s="13">
        <v>0.7</v>
      </c>
      <c r="K85" s="8">
        <v>1</v>
      </c>
      <c r="L85" s="8">
        <v>16</v>
      </c>
      <c r="M85" s="8">
        <v>18</v>
      </c>
      <c r="N85" s="8">
        <v>190</v>
      </c>
      <c r="O85" s="8" t="s">
        <v>60</v>
      </c>
      <c r="P85" s="8" t="s">
        <v>139</v>
      </c>
      <c r="Q85" s="7" t="s">
        <v>64</v>
      </c>
      <c r="R85" s="8">
        <v>25</v>
      </c>
      <c r="S85" s="8" t="s">
        <v>63</v>
      </c>
    </row>
    <row r="86" spans="1:19">
      <c r="A86" s="5" t="s">
        <v>22</v>
      </c>
      <c r="B86" s="8">
        <v>29</v>
      </c>
      <c r="C86" s="8">
        <v>9</v>
      </c>
      <c r="D86" s="15">
        <v>2.6</v>
      </c>
      <c r="E86" s="112"/>
      <c r="F86" s="15">
        <v>1.9</v>
      </c>
      <c r="G86" s="8"/>
      <c r="H86" s="7" t="s">
        <v>25</v>
      </c>
      <c r="I86" s="8">
        <v>60</v>
      </c>
      <c r="J86" s="13">
        <v>0.7</v>
      </c>
      <c r="K86" s="8">
        <v>1</v>
      </c>
      <c r="L86" s="8">
        <v>20</v>
      </c>
      <c r="M86" s="8">
        <v>24</v>
      </c>
      <c r="N86" s="8">
        <v>280</v>
      </c>
      <c r="O86" s="8" t="s">
        <v>60</v>
      </c>
      <c r="P86" s="8" t="s">
        <v>139</v>
      </c>
      <c r="Q86" s="7" t="s">
        <v>64</v>
      </c>
      <c r="R86" s="8">
        <v>20</v>
      </c>
      <c r="S86" s="8" t="s">
        <v>63</v>
      </c>
    </row>
    <row r="87" spans="1:19">
      <c r="A87" s="5" t="s">
        <v>22</v>
      </c>
      <c r="B87" s="8">
        <v>26</v>
      </c>
      <c r="C87" s="8">
        <v>8</v>
      </c>
      <c r="D87" s="107">
        <v>28</v>
      </c>
      <c r="E87" s="112"/>
      <c r="F87" s="107">
        <v>28</v>
      </c>
      <c r="G87" s="8"/>
      <c r="H87" s="7" t="s">
        <v>25</v>
      </c>
      <c r="I87" s="8">
        <v>60</v>
      </c>
      <c r="J87" s="13">
        <v>0.5</v>
      </c>
      <c r="K87" s="8">
        <v>2</v>
      </c>
      <c r="L87" s="8">
        <v>17</v>
      </c>
      <c r="M87" s="8">
        <v>20</v>
      </c>
      <c r="N87" s="8">
        <v>190</v>
      </c>
      <c r="O87" s="8" t="s">
        <v>60</v>
      </c>
      <c r="P87" s="8" t="s">
        <v>139</v>
      </c>
      <c r="Q87" s="7" t="s">
        <v>64</v>
      </c>
      <c r="R87" s="8">
        <v>20</v>
      </c>
      <c r="S87" s="8" t="s">
        <v>63</v>
      </c>
    </row>
    <row r="88" spans="1:19">
      <c r="A88" s="5" t="s">
        <v>22</v>
      </c>
      <c r="B88" s="8">
        <v>34</v>
      </c>
      <c r="C88" s="8">
        <v>5</v>
      </c>
      <c r="D88" s="15">
        <v>0.4</v>
      </c>
      <c r="E88" s="112"/>
      <c r="F88" s="15">
        <v>0.4</v>
      </c>
      <c r="G88" s="8"/>
      <c r="H88" s="7" t="s">
        <v>35</v>
      </c>
      <c r="I88" s="8">
        <v>30</v>
      </c>
      <c r="J88" s="13">
        <v>0.7</v>
      </c>
      <c r="K88" s="8">
        <v>1</v>
      </c>
      <c r="L88" s="8">
        <v>12</v>
      </c>
      <c r="M88" s="8">
        <v>14</v>
      </c>
      <c r="N88" s="8">
        <v>120</v>
      </c>
      <c r="O88" s="8" t="s">
        <v>60</v>
      </c>
      <c r="P88" s="8" t="s">
        <v>139</v>
      </c>
      <c r="Q88" s="7" t="s">
        <v>64</v>
      </c>
      <c r="R88" s="8">
        <v>30</v>
      </c>
      <c r="S88" s="8" t="s">
        <v>63</v>
      </c>
    </row>
    <row r="89" spans="1:19">
      <c r="A89" s="5" t="s">
        <v>22</v>
      </c>
      <c r="B89" s="8">
        <v>34</v>
      </c>
      <c r="C89" s="8">
        <v>6</v>
      </c>
      <c r="D89" s="15">
        <v>0.8</v>
      </c>
      <c r="E89" s="112"/>
      <c r="F89" s="15">
        <v>0.8</v>
      </c>
      <c r="G89" s="8"/>
      <c r="H89" s="7" t="s">
        <v>25</v>
      </c>
      <c r="I89" s="8">
        <v>60</v>
      </c>
      <c r="J89" s="13">
        <v>0.7</v>
      </c>
      <c r="K89" s="8">
        <v>1</v>
      </c>
      <c r="L89" s="8">
        <v>21</v>
      </c>
      <c r="M89" s="8">
        <v>26</v>
      </c>
      <c r="N89" s="8">
        <v>300</v>
      </c>
      <c r="O89" s="8" t="s">
        <v>60</v>
      </c>
      <c r="P89" s="8" t="s">
        <v>139</v>
      </c>
      <c r="Q89" s="7" t="s">
        <v>64</v>
      </c>
      <c r="R89" s="8">
        <v>25</v>
      </c>
      <c r="S89" s="8" t="s">
        <v>63</v>
      </c>
    </row>
    <row r="90" spans="1:19">
      <c r="A90" s="5" t="s">
        <v>22</v>
      </c>
      <c r="B90" s="8">
        <v>35</v>
      </c>
      <c r="C90" s="8">
        <v>14</v>
      </c>
      <c r="D90" s="15">
        <v>0.3</v>
      </c>
      <c r="E90" s="112"/>
      <c r="F90" s="15">
        <v>0.3</v>
      </c>
      <c r="G90" s="8"/>
      <c r="H90" s="7" t="s">
        <v>23</v>
      </c>
      <c r="I90" s="8">
        <v>48</v>
      </c>
      <c r="J90" s="13">
        <v>0.7</v>
      </c>
      <c r="K90" s="8">
        <v>1</v>
      </c>
      <c r="L90" s="8">
        <v>19</v>
      </c>
      <c r="M90" s="8">
        <v>24</v>
      </c>
      <c r="N90" s="8">
        <v>260</v>
      </c>
      <c r="O90" s="8" t="s">
        <v>60</v>
      </c>
      <c r="P90" s="8" t="s">
        <v>139</v>
      </c>
      <c r="Q90" s="7" t="s">
        <v>64</v>
      </c>
      <c r="R90" s="8">
        <v>30</v>
      </c>
      <c r="S90" s="8" t="s">
        <v>63</v>
      </c>
    </row>
    <row r="91" spans="1:19">
      <c r="A91" s="5" t="s">
        <v>22</v>
      </c>
      <c r="B91" s="8">
        <v>35</v>
      </c>
      <c r="C91" s="8">
        <v>12</v>
      </c>
      <c r="D91" s="15">
        <v>3.3</v>
      </c>
      <c r="E91" s="112"/>
      <c r="F91" s="15">
        <v>3.3</v>
      </c>
      <c r="G91" s="8"/>
      <c r="H91" s="87" t="s">
        <v>169</v>
      </c>
      <c r="I91" s="8">
        <v>33</v>
      </c>
      <c r="J91" s="13">
        <v>0.7</v>
      </c>
      <c r="K91" s="8">
        <v>3</v>
      </c>
      <c r="L91" s="8">
        <v>10</v>
      </c>
      <c r="M91" s="8">
        <v>12</v>
      </c>
      <c r="N91" s="8">
        <v>80</v>
      </c>
      <c r="O91" s="8" t="s">
        <v>60</v>
      </c>
      <c r="P91" s="8" t="s">
        <v>139</v>
      </c>
      <c r="Q91" s="7" t="s">
        <v>64</v>
      </c>
      <c r="R91" s="8">
        <v>25</v>
      </c>
      <c r="S91" s="8" t="s">
        <v>63</v>
      </c>
    </row>
    <row r="92" spans="1:19">
      <c r="A92" s="5" t="s">
        <v>22</v>
      </c>
      <c r="B92" s="8">
        <v>35</v>
      </c>
      <c r="C92" s="8">
        <v>16</v>
      </c>
      <c r="D92" s="15">
        <v>0.9</v>
      </c>
      <c r="E92" s="112"/>
      <c r="F92" s="15">
        <v>0.9</v>
      </c>
      <c r="G92" s="8"/>
      <c r="H92" s="7" t="s">
        <v>23</v>
      </c>
      <c r="I92" s="8">
        <v>50</v>
      </c>
      <c r="J92" s="13">
        <v>0.7</v>
      </c>
      <c r="K92" s="8">
        <v>1</v>
      </c>
      <c r="L92" s="8">
        <v>19</v>
      </c>
      <c r="M92" s="8">
        <v>24</v>
      </c>
      <c r="N92" s="8">
        <v>260</v>
      </c>
      <c r="O92" s="8" t="s">
        <v>60</v>
      </c>
      <c r="P92" s="8" t="s">
        <v>139</v>
      </c>
      <c r="Q92" s="7" t="s">
        <v>64</v>
      </c>
      <c r="R92" s="8">
        <v>20</v>
      </c>
      <c r="S92" s="8" t="s">
        <v>63</v>
      </c>
    </row>
    <row r="93" spans="1:19">
      <c r="A93" s="5" t="s">
        <v>22</v>
      </c>
      <c r="B93" s="8">
        <v>36</v>
      </c>
      <c r="C93" s="8">
        <v>8</v>
      </c>
      <c r="D93" s="15">
        <v>6.7</v>
      </c>
      <c r="E93" s="112"/>
      <c r="F93" s="15">
        <v>6.7</v>
      </c>
      <c r="G93" s="8"/>
      <c r="H93" s="7" t="s">
        <v>170</v>
      </c>
      <c r="I93" s="8">
        <v>60</v>
      </c>
      <c r="J93" s="13">
        <v>0.6</v>
      </c>
      <c r="K93" s="8">
        <v>1</v>
      </c>
      <c r="L93" s="8">
        <v>21</v>
      </c>
      <c r="M93" s="8">
        <v>28</v>
      </c>
      <c r="N93" s="8">
        <v>220</v>
      </c>
      <c r="O93" s="8" t="s">
        <v>60</v>
      </c>
      <c r="P93" s="8" t="s">
        <v>139</v>
      </c>
      <c r="Q93" s="7" t="s">
        <v>64</v>
      </c>
      <c r="R93" s="8">
        <v>25</v>
      </c>
      <c r="S93" s="8" t="s">
        <v>63</v>
      </c>
    </row>
    <row r="94" spans="1:19">
      <c r="A94" s="5" t="s">
        <v>22</v>
      </c>
      <c r="B94" s="8">
        <v>36</v>
      </c>
      <c r="C94" s="8">
        <v>11</v>
      </c>
      <c r="D94" s="15">
        <v>1.4</v>
      </c>
      <c r="E94" s="112"/>
      <c r="F94" s="15">
        <v>1.4</v>
      </c>
      <c r="G94" s="8"/>
      <c r="H94" s="7" t="s">
        <v>25</v>
      </c>
      <c r="I94" s="8">
        <v>48</v>
      </c>
      <c r="J94" s="13">
        <v>0.7</v>
      </c>
      <c r="K94" s="8">
        <v>1</v>
      </c>
      <c r="L94" s="8">
        <v>19</v>
      </c>
      <c r="M94" s="8">
        <v>24</v>
      </c>
      <c r="N94" s="8">
        <v>260</v>
      </c>
      <c r="O94" s="8" t="s">
        <v>60</v>
      </c>
      <c r="P94" s="8" t="s">
        <v>139</v>
      </c>
      <c r="Q94" s="7" t="s">
        <v>64</v>
      </c>
      <c r="R94" s="8">
        <v>30</v>
      </c>
      <c r="S94" s="8" t="s">
        <v>63</v>
      </c>
    </row>
    <row r="95" spans="1:19">
      <c r="A95" s="5" t="s">
        <v>22</v>
      </c>
      <c r="B95" s="8">
        <v>37</v>
      </c>
      <c r="C95" s="8">
        <v>5</v>
      </c>
      <c r="D95" s="15">
        <v>4.2</v>
      </c>
      <c r="E95" s="112"/>
      <c r="F95" s="15">
        <v>4.2</v>
      </c>
      <c r="G95" s="8"/>
      <c r="H95" s="7" t="s">
        <v>171</v>
      </c>
      <c r="I95" s="8">
        <v>40</v>
      </c>
      <c r="J95" s="13">
        <v>0.65</v>
      </c>
      <c r="K95" s="8">
        <v>1</v>
      </c>
      <c r="L95" s="8">
        <v>17</v>
      </c>
      <c r="M95" s="8">
        <v>18</v>
      </c>
      <c r="N95" s="8">
        <v>230</v>
      </c>
      <c r="O95" s="8" t="s">
        <v>60</v>
      </c>
      <c r="P95" s="8" t="s">
        <v>139</v>
      </c>
      <c r="Q95" s="7" t="s">
        <v>64</v>
      </c>
      <c r="R95" s="8">
        <v>20</v>
      </c>
      <c r="S95" s="8" t="s">
        <v>63</v>
      </c>
    </row>
    <row r="96" spans="1:19">
      <c r="A96" s="5" t="s">
        <v>22</v>
      </c>
      <c r="B96" s="8">
        <v>38</v>
      </c>
      <c r="C96" s="8">
        <v>16</v>
      </c>
      <c r="D96" s="15">
        <v>0.9</v>
      </c>
      <c r="E96" s="112"/>
      <c r="F96" s="15">
        <v>0.9</v>
      </c>
      <c r="G96" s="8"/>
      <c r="H96" s="7" t="s">
        <v>172</v>
      </c>
      <c r="I96" s="8">
        <v>53</v>
      </c>
      <c r="J96" s="13">
        <v>0.6</v>
      </c>
      <c r="K96" s="8">
        <v>1</v>
      </c>
      <c r="L96" s="8">
        <v>19</v>
      </c>
      <c r="M96" s="8">
        <v>24</v>
      </c>
      <c r="N96" s="8">
        <v>200</v>
      </c>
      <c r="O96" s="8" t="s">
        <v>60</v>
      </c>
      <c r="P96" s="8" t="s">
        <v>139</v>
      </c>
      <c r="Q96" s="7" t="s">
        <v>64</v>
      </c>
      <c r="R96" s="8">
        <v>25</v>
      </c>
      <c r="S96" s="8" t="s">
        <v>63</v>
      </c>
    </row>
    <row r="97" spans="1:19" s="2" customFormat="1">
      <c r="A97" s="108" t="s">
        <v>22</v>
      </c>
      <c r="B97" s="4">
        <v>38</v>
      </c>
      <c r="C97" s="4">
        <v>19</v>
      </c>
      <c r="D97" s="107">
        <v>1.6</v>
      </c>
      <c r="E97" s="113"/>
      <c r="F97" s="107">
        <v>1.6</v>
      </c>
      <c r="G97" s="4"/>
      <c r="H97" s="111" t="s">
        <v>173</v>
      </c>
      <c r="I97" s="4">
        <v>45</v>
      </c>
      <c r="J97" s="110">
        <v>0.7</v>
      </c>
      <c r="K97" s="4">
        <v>2</v>
      </c>
      <c r="L97" s="4">
        <v>15</v>
      </c>
      <c r="M97" s="4">
        <v>16</v>
      </c>
      <c r="N97" s="4">
        <v>140</v>
      </c>
      <c r="O97" s="4" t="s">
        <v>60</v>
      </c>
      <c r="P97" s="4" t="s">
        <v>139</v>
      </c>
      <c r="Q97" s="111" t="s">
        <v>64</v>
      </c>
      <c r="R97" s="4">
        <v>20</v>
      </c>
      <c r="S97" s="4" t="s">
        <v>63</v>
      </c>
    </row>
    <row r="98" spans="1:19" s="2" customFormat="1">
      <c r="A98" s="108" t="s">
        <v>22</v>
      </c>
      <c r="B98" s="4">
        <v>39</v>
      </c>
      <c r="C98" s="4">
        <v>7</v>
      </c>
      <c r="D98" s="107">
        <v>3.6</v>
      </c>
      <c r="E98" s="113"/>
      <c r="F98" s="107">
        <v>3.6</v>
      </c>
      <c r="G98" s="4"/>
      <c r="H98" s="111" t="s">
        <v>174</v>
      </c>
      <c r="I98" s="4">
        <v>34</v>
      </c>
      <c r="J98" s="110">
        <v>0.7</v>
      </c>
      <c r="K98" s="4">
        <v>2</v>
      </c>
      <c r="L98" s="4">
        <v>13</v>
      </c>
      <c r="M98" s="4">
        <v>12</v>
      </c>
      <c r="N98" s="4">
        <v>130</v>
      </c>
      <c r="O98" s="4" t="s">
        <v>60</v>
      </c>
      <c r="P98" s="4" t="s">
        <v>139</v>
      </c>
      <c r="Q98" s="111" t="s">
        <v>64</v>
      </c>
      <c r="R98" s="4">
        <v>20</v>
      </c>
      <c r="S98" s="4" t="s">
        <v>63</v>
      </c>
    </row>
    <row r="99" spans="1:19">
      <c r="A99" s="5" t="s">
        <v>22</v>
      </c>
      <c r="B99" s="8">
        <v>33</v>
      </c>
      <c r="C99" s="8">
        <v>10</v>
      </c>
      <c r="D99" s="15">
        <v>1.1000000000000001</v>
      </c>
      <c r="E99" s="112"/>
      <c r="F99" s="15">
        <v>1.1000000000000001</v>
      </c>
      <c r="G99" s="8"/>
      <c r="H99" s="10" t="s">
        <v>175</v>
      </c>
      <c r="I99" s="8">
        <v>36</v>
      </c>
      <c r="J99" s="13">
        <v>0.6</v>
      </c>
      <c r="K99" s="8">
        <v>1</v>
      </c>
      <c r="L99" s="8">
        <v>15</v>
      </c>
      <c r="M99" s="8">
        <v>16</v>
      </c>
      <c r="N99" s="8">
        <v>160</v>
      </c>
      <c r="O99" s="8" t="s">
        <v>60</v>
      </c>
      <c r="P99" s="8" t="s">
        <v>139</v>
      </c>
      <c r="Q99" s="7" t="s">
        <v>64</v>
      </c>
      <c r="R99" s="8">
        <v>30</v>
      </c>
      <c r="S99" s="8" t="s">
        <v>63</v>
      </c>
    </row>
    <row r="100" spans="1:19">
      <c r="A100" s="5" t="s">
        <v>22</v>
      </c>
      <c r="B100" s="8">
        <v>33</v>
      </c>
      <c r="C100" s="8">
        <v>12</v>
      </c>
      <c r="D100" s="15">
        <v>1.7</v>
      </c>
      <c r="E100" s="112"/>
      <c r="F100" s="15">
        <v>1.7</v>
      </c>
      <c r="G100" s="8"/>
      <c r="H100" s="7" t="s">
        <v>25</v>
      </c>
      <c r="I100" s="8">
        <v>38</v>
      </c>
      <c r="J100" s="13">
        <v>0.75</v>
      </c>
      <c r="K100" s="8" t="s">
        <v>27</v>
      </c>
      <c r="L100" s="8">
        <v>17</v>
      </c>
      <c r="M100" s="8">
        <v>18</v>
      </c>
      <c r="N100" s="8">
        <v>240</v>
      </c>
      <c r="O100" s="8" t="s">
        <v>60</v>
      </c>
      <c r="P100" s="8" t="s">
        <v>139</v>
      </c>
      <c r="Q100" s="7" t="s">
        <v>64</v>
      </c>
      <c r="R100" s="8">
        <v>20</v>
      </c>
      <c r="S100" s="8" t="s">
        <v>63</v>
      </c>
    </row>
    <row r="101" spans="1:19" s="2" customFormat="1">
      <c r="A101" s="108" t="s">
        <v>22</v>
      </c>
      <c r="B101" s="4">
        <v>40</v>
      </c>
      <c r="C101" s="4">
        <v>6</v>
      </c>
      <c r="D101" s="107">
        <v>4.2</v>
      </c>
      <c r="E101" s="113"/>
      <c r="F101" s="107">
        <v>4.2</v>
      </c>
      <c r="G101" s="4"/>
      <c r="H101" s="116" t="s">
        <v>176</v>
      </c>
      <c r="I101" s="4">
        <v>42</v>
      </c>
      <c r="J101" s="110">
        <v>0.7</v>
      </c>
      <c r="K101" s="4">
        <v>2</v>
      </c>
      <c r="L101" s="4">
        <v>13</v>
      </c>
      <c r="M101" s="4">
        <v>14</v>
      </c>
      <c r="N101" s="4">
        <v>120</v>
      </c>
      <c r="O101" s="4" t="s">
        <v>60</v>
      </c>
      <c r="P101" s="4" t="s">
        <v>139</v>
      </c>
      <c r="Q101" s="111" t="s">
        <v>64</v>
      </c>
      <c r="R101" s="4">
        <v>15</v>
      </c>
      <c r="S101" s="4" t="s">
        <v>63</v>
      </c>
    </row>
    <row r="102" spans="1:19">
      <c r="A102" s="5" t="s">
        <v>22</v>
      </c>
      <c r="B102" s="8">
        <v>41</v>
      </c>
      <c r="C102" s="8">
        <v>1</v>
      </c>
      <c r="D102" s="15">
        <v>15.5</v>
      </c>
      <c r="E102" s="112"/>
      <c r="F102" s="15">
        <v>15.5</v>
      </c>
      <c r="G102" s="8"/>
      <c r="H102" s="7" t="s">
        <v>177</v>
      </c>
      <c r="I102" s="8">
        <v>39</v>
      </c>
      <c r="J102" s="13">
        <v>0.7</v>
      </c>
      <c r="K102" s="8">
        <v>1</v>
      </c>
      <c r="L102" s="8">
        <v>17</v>
      </c>
      <c r="M102" s="8">
        <v>20</v>
      </c>
      <c r="N102" s="8">
        <v>250</v>
      </c>
      <c r="O102" s="8" t="s">
        <v>60</v>
      </c>
      <c r="P102" s="8" t="s">
        <v>139</v>
      </c>
      <c r="Q102" s="7" t="s">
        <v>64</v>
      </c>
      <c r="R102" s="8">
        <v>10</v>
      </c>
      <c r="S102" s="8" t="s">
        <v>63</v>
      </c>
    </row>
    <row r="103" spans="1:19">
      <c r="A103" s="5" t="s">
        <v>22</v>
      </c>
      <c r="B103" s="8">
        <v>41</v>
      </c>
      <c r="C103" s="8" t="s">
        <v>145</v>
      </c>
      <c r="D103" s="15">
        <v>13</v>
      </c>
      <c r="E103" s="112"/>
      <c r="F103" s="15">
        <v>13</v>
      </c>
      <c r="G103" s="8"/>
      <c r="H103" s="7" t="s">
        <v>178</v>
      </c>
      <c r="I103" s="8">
        <v>38</v>
      </c>
      <c r="J103" s="13">
        <v>0.7</v>
      </c>
      <c r="K103" s="8">
        <v>1</v>
      </c>
      <c r="L103" s="8">
        <v>16</v>
      </c>
      <c r="M103" s="8">
        <v>18</v>
      </c>
      <c r="N103" s="8">
        <v>230</v>
      </c>
      <c r="O103" s="8" t="s">
        <v>60</v>
      </c>
      <c r="P103" s="8" t="s">
        <v>139</v>
      </c>
      <c r="Q103" s="7" t="s">
        <v>64</v>
      </c>
      <c r="R103" s="8">
        <v>15</v>
      </c>
      <c r="S103" s="8" t="s">
        <v>63</v>
      </c>
    </row>
    <row r="104" spans="1:19">
      <c r="A104" s="5" t="s">
        <v>22</v>
      </c>
      <c r="B104" s="8">
        <v>41</v>
      </c>
      <c r="C104" s="8">
        <v>5</v>
      </c>
      <c r="D104" s="15">
        <v>9.8000000000000007</v>
      </c>
      <c r="E104" s="112"/>
      <c r="F104" s="15">
        <v>9.8000000000000007</v>
      </c>
      <c r="G104" s="8"/>
      <c r="H104" s="77" t="s">
        <v>179</v>
      </c>
      <c r="I104" s="8">
        <v>40</v>
      </c>
      <c r="J104" s="13">
        <v>0.7</v>
      </c>
      <c r="K104" s="8">
        <v>2</v>
      </c>
      <c r="L104" s="8">
        <v>13</v>
      </c>
      <c r="M104" s="8">
        <v>16</v>
      </c>
      <c r="N104" s="8">
        <v>130</v>
      </c>
      <c r="O104" s="8" t="s">
        <v>60</v>
      </c>
      <c r="P104" s="8" t="s">
        <v>139</v>
      </c>
      <c r="Q104" s="7" t="s">
        <v>64</v>
      </c>
      <c r="R104" s="8">
        <v>10</v>
      </c>
      <c r="S104" s="8" t="s">
        <v>63</v>
      </c>
    </row>
    <row r="105" spans="1:19">
      <c r="A105" s="5" t="s">
        <v>22</v>
      </c>
      <c r="B105" s="8">
        <v>55</v>
      </c>
      <c r="C105" s="8">
        <v>3</v>
      </c>
      <c r="D105" s="15">
        <v>16</v>
      </c>
      <c r="E105" s="112"/>
      <c r="F105" s="15">
        <v>16</v>
      </c>
      <c r="G105" s="8"/>
      <c r="H105" s="7" t="s">
        <v>41</v>
      </c>
      <c r="I105" s="8">
        <v>45</v>
      </c>
      <c r="J105" s="13">
        <v>0.7</v>
      </c>
      <c r="K105" s="8">
        <v>1</v>
      </c>
      <c r="L105" s="8">
        <v>18</v>
      </c>
      <c r="M105" s="8">
        <v>18</v>
      </c>
      <c r="N105" s="8">
        <v>180</v>
      </c>
      <c r="O105" s="8" t="s">
        <v>60</v>
      </c>
      <c r="P105" s="8" t="s">
        <v>139</v>
      </c>
      <c r="Q105" s="7" t="s">
        <v>64</v>
      </c>
      <c r="R105" s="8">
        <v>10</v>
      </c>
      <c r="S105" s="8" t="s">
        <v>63</v>
      </c>
    </row>
    <row r="106" spans="1:19">
      <c r="A106" s="5" t="s">
        <v>22</v>
      </c>
      <c r="B106" s="8">
        <v>56</v>
      </c>
      <c r="C106" s="8">
        <v>8</v>
      </c>
      <c r="D106" s="15">
        <v>11</v>
      </c>
      <c r="E106" s="112"/>
      <c r="F106" s="15">
        <v>11</v>
      </c>
      <c r="G106" s="8"/>
      <c r="H106" s="7" t="s">
        <v>180</v>
      </c>
      <c r="I106" s="8">
        <v>45</v>
      </c>
      <c r="J106" s="13">
        <v>0.7</v>
      </c>
      <c r="K106" s="8" t="s">
        <v>27</v>
      </c>
      <c r="L106" s="8">
        <v>19</v>
      </c>
      <c r="M106" s="8">
        <v>18</v>
      </c>
      <c r="N106" s="8">
        <v>250</v>
      </c>
      <c r="O106" s="8" t="s">
        <v>60</v>
      </c>
      <c r="P106" s="8" t="s">
        <v>139</v>
      </c>
      <c r="Q106" s="7" t="s">
        <v>64</v>
      </c>
      <c r="R106" s="8">
        <v>15</v>
      </c>
      <c r="S106" s="8" t="s">
        <v>63</v>
      </c>
    </row>
    <row r="107" spans="1:19" s="2" customFormat="1">
      <c r="A107" s="108" t="s">
        <v>22</v>
      </c>
      <c r="B107" s="4">
        <v>45</v>
      </c>
      <c r="C107" s="4">
        <v>6</v>
      </c>
      <c r="D107" s="107">
        <v>4.8</v>
      </c>
      <c r="E107" s="113"/>
      <c r="F107" s="107">
        <v>4.8</v>
      </c>
      <c r="G107" s="4"/>
      <c r="H107" s="111" t="s">
        <v>181</v>
      </c>
      <c r="I107" s="4">
        <v>35</v>
      </c>
      <c r="J107" s="110">
        <v>0.8</v>
      </c>
      <c r="K107" s="4">
        <v>1</v>
      </c>
      <c r="L107" s="4">
        <v>15</v>
      </c>
      <c r="M107" s="4">
        <v>14</v>
      </c>
      <c r="N107" s="4">
        <v>180</v>
      </c>
      <c r="O107" s="4" t="s">
        <v>60</v>
      </c>
      <c r="P107" s="4" t="s">
        <v>139</v>
      </c>
      <c r="Q107" s="111" t="s">
        <v>64</v>
      </c>
      <c r="R107" s="4">
        <v>20</v>
      </c>
      <c r="S107" s="4" t="s">
        <v>63</v>
      </c>
    </row>
    <row r="108" spans="1:19">
      <c r="A108" s="5" t="s">
        <v>22</v>
      </c>
      <c r="B108" s="8">
        <v>45</v>
      </c>
      <c r="C108" s="8">
        <v>15</v>
      </c>
      <c r="D108" s="15">
        <v>2.2000000000000002</v>
      </c>
      <c r="E108" s="112"/>
      <c r="F108" s="15">
        <v>2.2000000000000002</v>
      </c>
      <c r="G108" s="8"/>
      <c r="H108" s="77" t="s">
        <v>182</v>
      </c>
      <c r="I108" s="8">
        <v>36</v>
      </c>
      <c r="J108" s="13">
        <v>0.8</v>
      </c>
      <c r="K108" s="8">
        <v>1</v>
      </c>
      <c r="L108" s="8">
        <v>15</v>
      </c>
      <c r="M108" s="8">
        <v>14</v>
      </c>
      <c r="N108" s="8">
        <v>210</v>
      </c>
      <c r="O108" s="8" t="s">
        <v>60</v>
      </c>
      <c r="P108" s="8" t="s">
        <v>139</v>
      </c>
      <c r="Q108" s="7" t="s">
        <v>64</v>
      </c>
      <c r="R108" s="8">
        <v>20</v>
      </c>
      <c r="S108" s="8" t="s">
        <v>63</v>
      </c>
    </row>
    <row r="109" spans="1:19">
      <c r="A109" s="5" t="s">
        <v>22</v>
      </c>
      <c r="B109" s="8">
        <v>45</v>
      </c>
      <c r="C109" s="8">
        <v>18</v>
      </c>
      <c r="D109" s="15">
        <v>5.3</v>
      </c>
      <c r="E109" s="112"/>
      <c r="F109" s="15">
        <v>5.3</v>
      </c>
      <c r="G109" s="8"/>
      <c r="H109" s="7" t="s">
        <v>183</v>
      </c>
      <c r="I109" s="8">
        <v>42</v>
      </c>
      <c r="J109" s="13">
        <v>0.8</v>
      </c>
      <c r="K109" s="8">
        <v>1</v>
      </c>
      <c r="L109" s="8">
        <v>17</v>
      </c>
      <c r="M109" s="8">
        <v>18</v>
      </c>
      <c r="N109" s="8">
        <v>250</v>
      </c>
      <c r="O109" s="8" t="s">
        <v>60</v>
      </c>
      <c r="P109" s="8" t="s">
        <v>139</v>
      </c>
      <c r="Q109" s="7" t="s">
        <v>64</v>
      </c>
      <c r="R109" s="8">
        <v>10</v>
      </c>
      <c r="S109" s="8" t="s">
        <v>63</v>
      </c>
    </row>
    <row r="110" spans="1:19">
      <c r="A110" s="5" t="s">
        <v>22</v>
      </c>
      <c r="B110" s="8">
        <v>46</v>
      </c>
      <c r="C110" s="8">
        <v>11</v>
      </c>
      <c r="D110" s="15">
        <v>4.2</v>
      </c>
      <c r="E110" s="112"/>
      <c r="F110" s="15">
        <v>4.2</v>
      </c>
      <c r="G110" s="8"/>
      <c r="H110" s="7" t="s">
        <v>184</v>
      </c>
      <c r="I110" s="8">
        <v>40</v>
      </c>
      <c r="J110" s="13">
        <v>0.7</v>
      </c>
      <c r="K110" s="8" t="s">
        <v>27</v>
      </c>
      <c r="L110" s="8">
        <v>19</v>
      </c>
      <c r="M110" s="8">
        <v>20</v>
      </c>
      <c r="N110" s="8">
        <v>300</v>
      </c>
      <c r="O110" s="8" t="s">
        <v>60</v>
      </c>
      <c r="P110" s="8" t="s">
        <v>139</v>
      </c>
      <c r="Q110" s="7" t="s">
        <v>64</v>
      </c>
      <c r="R110" s="8">
        <v>20</v>
      </c>
      <c r="S110" s="8" t="s">
        <v>63</v>
      </c>
    </row>
    <row r="111" spans="1:19" s="2" customFormat="1">
      <c r="A111" s="108" t="s">
        <v>22</v>
      </c>
      <c r="B111" s="4">
        <v>47</v>
      </c>
      <c r="C111" s="4">
        <v>2</v>
      </c>
      <c r="D111" s="107">
        <v>9.1999999999999993</v>
      </c>
      <c r="E111" s="113"/>
      <c r="F111" s="107">
        <v>9.1999999999999993</v>
      </c>
      <c r="G111" s="4"/>
      <c r="H111" s="111" t="s">
        <v>185</v>
      </c>
      <c r="I111" s="4">
        <v>70</v>
      </c>
      <c r="J111" s="110">
        <v>0.7</v>
      </c>
      <c r="K111" s="4">
        <v>1</v>
      </c>
      <c r="L111" s="4">
        <v>22</v>
      </c>
      <c r="M111" s="4">
        <v>28</v>
      </c>
      <c r="N111" s="4">
        <v>270</v>
      </c>
      <c r="O111" s="4" t="s">
        <v>60</v>
      </c>
      <c r="P111" s="4" t="s">
        <v>139</v>
      </c>
      <c r="Q111" s="111" t="s">
        <v>64</v>
      </c>
      <c r="R111" s="4">
        <v>15</v>
      </c>
      <c r="S111" s="4" t="s">
        <v>63</v>
      </c>
    </row>
    <row r="112" spans="1:19">
      <c r="A112" s="5" t="s">
        <v>22</v>
      </c>
      <c r="B112" s="8">
        <v>48</v>
      </c>
      <c r="C112" s="8">
        <v>9</v>
      </c>
      <c r="D112" s="15">
        <v>3.7</v>
      </c>
      <c r="E112" s="112"/>
      <c r="F112" s="15">
        <v>3.7</v>
      </c>
      <c r="G112" s="8"/>
      <c r="H112" s="7" t="s">
        <v>186</v>
      </c>
      <c r="I112" s="8">
        <v>47</v>
      </c>
      <c r="J112" s="13">
        <v>0.6</v>
      </c>
      <c r="K112" s="8">
        <v>1</v>
      </c>
      <c r="L112" s="8">
        <v>19</v>
      </c>
      <c r="M112" s="8">
        <v>22</v>
      </c>
      <c r="N112" s="8">
        <v>220</v>
      </c>
      <c r="O112" s="8" t="s">
        <v>60</v>
      </c>
      <c r="P112" s="8" t="s">
        <v>139</v>
      </c>
      <c r="Q112" s="7" t="s">
        <v>64</v>
      </c>
      <c r="R112" s="8">
        <v>20</v>
      </c>
      <c r="S112" s="8" t="s">
        <v>63</v>
      </c>
    </row>
    <row r="113" spans="1:19">
      <c r="A113" s="5" t="s">
        <v>22</v>
      </c>
      <c r="B113" s="8">
        <v>59</v>
      </c>
      <c r="C113" s="8">
        <v>15</v>
      </c>
      <c r="D113" s="15">
        <v>10.3</v>
      </c>
      <c r="E113" s="112"/>
      <c r="F113" s="15">
        <v>10.3</v>
      </c>
      <c r="G113" s="8"/>
      <c r="H113" s="7" t="s">
        <v>29</v>
      </c>
      <c r="I113" s="8">
        <v>40</v>
      </c>
      <c r="J113" s="13">
        <v>0.7</v>
      </c>
      <c r="K113" s="8">
        <v>1</v>
      </c>
      <c r="L113" s="8">
        <v>16</v>
      </c>
      <c r="M113" s="8">
        <v>16</v>
      </c>
      <c r="N113" s="8">
        <v>190</v>
      </c>
      <c r="O113" s="8" t="s">
        <v>60</v>
      </c>
      <c r="P113" s="8" t="s">
        <v>139</v>
      </c>
      <c r="Q113" s="7" t="s">
        <v>64</v>
      </c>
      <c r="R113" s="8">
        <v>10</v>
      </c>
      <c r="S113" s="8" t="s">
        <v>63</v>
      </c>
    </row>
    <row r="114" spans="1:19" s="2" customFormat="1">
      <c r="A114" s="108" t="s">
        <v>22</v>
      </c>
      <c r="B114" s="4">
        <v>59</v>
      </c>
      <c r="C114" s="4">
        <v>2</v>
      </c>
      <c r="D114" s="107">
        <v>3.8</v>
      </c>
      <c r="E114" s="113"/>
      <c r="F114" s="107">
        <v>3.8</v>
      </c>
      <c r="G114" s="4"/>
      <c r="H114" s="111" t="s">
        <v>187</v>
      </c>
      <c r="I114" s="4">
        <v>2</v>
      </c>
      <c r="J114" s="110">
        <v>0.7</v>
      </c>
      <c r="K114" s="4">
        <v>2</v>
      </c>
      <c r="L114" s="4"/>
      <c r="M114" s="4"/>
      <c r="N114" s="4"/>
      <c r="O114" s="4" t="s">
        <v>60</v>
      </c>
      <c r="P114" s="4" t="s">
        <v>139</v>
      </c>
      <c r="Q114" s="111" t="s">
        <v>64</v>
      </c>
      <c r="R114" s="4">
        <v>15</v>
      </c>
      <c r="S114" s="4" t="s">
        <v>63</v>
      </c>
    </row>
    <row r="115" spans="1:19">
      <c r="A115" s="5" t="s">
        <v>22</v>
      </c>
      <c r="B115" s="8">
        <v>59</v>
      </c>
      <c r="C115" s="8">
        <v>11</v>
      </c>
      <c r="D115" s="15">
        <v>0.6</v>
      </c>
      <c r="E115" s="112"/>
      <c r="F115" s="15">
        <v>0.6</v>
      </c>
      <c r="G115" s="8"/>
      <c r="H115" s="7" t="s">
        <v>188</v>
      </c>
      <c r="I115" s="8">
        <v>25</v>
      </c>
      <c r="J115" s="13">
        <v>0.7</v>
      </c>
      <c r="K115" s="8">
        <v>1</v>
      </c>
      <c r="L115" s="8">
        <v>10</v>
      </c>
      <c r="M115" s="8">
        <v>10</v>
      </c>
      <c r="N115" s="8">
        <v>100</v>
      </c>
      <c r="O115" s="8" t="s">
        <v>60</v>
      </c>
      <c r="P115" s="8" t="s">
        <v>139</v>
      </c>
      <c r="Q115" s="7" t="s">
        <v>64</v>
      </c>
      <c r="R115" s="8">
        <v>15</v>
      </c>
      <c r="S115" s="8" t="s">
        <v>63</v>
      </c>
    </row>
    <row r="116" spans="1:19">
      <c r="A116" s="5" t="s">
        <v>22</v>
      </c>
      <c r="B116" s="8">
        <v>59</v>
      </c>
      <c r="C116" s="8">
        <v>13</v>
      </c>
      <c r="D116" s="15">
        <v>0.7</v>
      </c>
      <c r="E116" s="112"/>
      <c r="F116" s="15">
        <v>0.7</v>
      </c>
      <c r="G116" s="8"/>
      <c r="H116" s="7" t="s">
        <v>189</v>
      </c>
      <c r="I116" s="8">
        <v>40</v>
      </c>
      <c r="J116" s="13">
        <v>0.8</v>
      </c>
      <c r="K116" s="8">
        <v>2</v>
      </c>
      <c r="L116" s="8">
        <v>14</v>
      </c>
      <c r="M116" s="8">
        <v>14</v>
      </c>
      <c r="N116" s="8">
        <v>190</v>
      </c>
      <c r="O116" s="8" t="s">
        <v>60</v>
      </c>
      <c r="P116" s="8" t="s">
        <v>139</v>
      </c>
      <c r="Q116" s="7" t="s">
        <v>64</v>
      </c>
      <c r="R116" s="8">
        <v>25</v>
      </c>
      <c r="S116" s="8" t="s">
        <v>63</v>
      </c>
    </row>
    <row r="117" spans="1:19">
      <c r="A117" s="5" t="s">
        <v>22</v>
      </c>
      <c r="B117" s="8">
        <v>59</v>
      </c>
      <c r="C117" s="8">
        <v>12</v>
      </c>
      <c r="D117" s="15">
        <v>1</v>
      </c>
      <c r="E117" s="112"/>
      <c r="F117" s="15">
        <v>1</v>
      </c>
      <c r="G117" s="8"/>
      <c r="H117" s="7" t="s">
        <v>172</v>
      </c>
      <c r="I117" s="8">
        <v>25</v>
      </c>
      <c r="J117" s="13">
        <v>0.7</v>
      </c>
      <c r="K117" s="8">
        <v>2</v>
      </c>
      <c r="L117" s="8">
        <v>8</v>
      </c>
      <c r="M117" s="8">
        <v>10</v>
      </c>
      <c r="N117" s="8">
        <v>55</v>
      </c>
      <c r="O117" s="8" t="s">
        <v>60</v>
      </c>
      <c r="P117" s="8" t="s">
        <v>139</v>
      </c>
      <c r="Q117" s="7" t="s">
        <v>64</v>
      </c>
      <c r="R117" s="8">
        <v>25</v>
      </c>
      <c r="S117" s="8" t="s">
        <v>63</v>
      </c>
    </row>
    <row r="118" spans="1:19">
      <c r="A118" s="5" t="s">
        <v>22</v>
      </c>
      <c r="B118" s="8">
        <v>60</v>
      </c>
      <c r="C118" s="8">
        <v>19</v>
      </c>
      <c r="D118" s="15">
        <v>1.5</v>
      </c>
      <c r="E118" s="112"/>
      <c r="F118" s="15">
        <v>1.5</v>
      </c>
      <c r="G118" s="8"/>
      <c r="H118" s="7" t="s">
        <v>190</v>
      </c>
      <c r="I118" s="8">
        <v>30</v>
      </c>
      <c r="J118" s="13">
        <v>0.7</v>
      </c>
      <c r="K118" s="8">
        <v>1</v>
      </c>
      <c r="L118" s="8">
        <v>12</v>
      </c>
      <c r="M118" s="8">
        <v>14</v>
      </c>
      <c r="N118" s="8">
        <v>110</v>
      </c>
      <c r="O118" s="8" t="s">
        <v>60</v>
      </c>
      <c r="P118" s="8" t="s">
        <v>139</v>
      </c>
      <c r="Q118" s="7" t="s">
        <v>64</v>
      </c>
      <c r="R118" s="8">
        <v>20</v>
      </c>
      <c r="S118" s="8" t="s">
        <v>63</v>
      </c>
    </row>
    <row r="119" spans="1:19" s="2" customFormat="1">
      <c r="A119" s="108" t="s">
        <v>22</v>
      </c>
      <c r="B119" s="4">
        <v>66</v>
      </c>
      <c r="C119" s="4">
        <v>2</v>
      </c>
      <c r="D119" s="107">
        <v>25.5</v>
      </c>
      <c r="E119" s="113"/>
      <c r="F119" s="107">
        <v>25.5</v>
      </c>
      <c r="G119" s="4"/>
      <c r="H119" s="116" t="s">
        <v>191</v>
      </c>
      <c r="I119" s="4">
        <v>45</v>
      </c>
      <c r="J119" s="110">
        <v>0.7</v>
      </c>
      <c r="K119" s="4">
        <v>2</v>
      </c>
      <c r="L119" s="4">
        <v>17</v>
      </c>
      <c r="M119" s="4">
        <v>16</v>
      </c>
      <c r="N119" s="4">
        <v>150</v>
      </c>
      <c r="O119" s="4" t="s">
        <v>60</v>
      </c>
      <c r="P119" s="4" t="s">
        <v>139</v>
      </c>
      <c r="Q119" s="111" t="s">
        <v>64</v>
      </c>
      <c r="R119" s="4">
        <v>15</v>
      </c>
      <c r="S119" s="4" t="s">
        <v>63</v>
      </c>
    </row>
    <row r="120" spans="1:19" s="2" customFormat="1">
      <c r="A120" s="108" t="s">
        <v>22</v>
      </c>
      <c r="B120" s="4">
        <v>67</v>
      </c>
      <c r="C120" s="4">
        <v>4</v>
      </c>
      <c r="D120" s="107">
        <v>1.3</v>
      </c>
      <c r="E120" s="113"/>
      <c r="F120" s="107">
        <v>1.3</v>
      </c>
      <c r="G120" s="4"/>
      <c r="H120" s="111" t="s">
        <v>192</v>
      </c>
      <c r="I120" s="4">
        <v>50</v>
      </c>
      <c r="J120" s="110">
        <v>0.7</v>
      </c>
      <c r="K120" s="4">
        <v>2</v>
      </c>
      <c r="L120" s="4">
        <v>20</v>
      </c>
      <c r="M120" s="4">
        <v>20</v>
      </c>
      <c r="N120" s="4">
        <v>210</v>
      </c>
      <c r="O120" s="4" t="s">
        <v>60</v>
      </c>
      <c r="P120" s="4" t="s">
        <v>139</v>
      </c>
      <c r="Q120" s="111" t="s">
        <v>64</v>
      </c>
      <c r="R120" s="4">
        <v>10</v>
      </c>
      <c r="S120" s="4" t="s">
        <v>63</v>
      </c>
    </row>
    <row r="121" spans="1:19">
      <c r="A121" s="5" t="s">
        <v>22</v>
      </c>
      <c r="B121" s="8">
        <v>68</v>
      </c>
      <c r="C121" s="8">
        <v>5</v>
      </c>
      <c r="D121" s="15">
        <v>4.3</v>
      </c>
      <c r="E121" s="112"/>
      <c r="F121" s="15">
        <v>4.3</v>
      </c>
      <c r="G121" s="8"/>
      <c r="H121" s="7" t="s">
        <v>193</v>
      </c>
      <c r="I121" s="8">
        <v>65</v>
      </c>
      <c r="J121" s="13">
        <v>0.6</v>
      </c>
      <c r="K121" s="8">
        <v>1</v>
      </c>
      <c r="L121" s="8">
        <v>22</v>
      </c>
      <c r="M121" s="8">
        <v>24</v>
      </c>
      <c r="N121" s="8">
        <v>190</v>
      </c>
      <c r="O121" s="8" t="s">
        <v>60</v>
      </c>
      <c r="P121" s="8" t="s">
        <v>139</v>
      </c>
      <c r="Q121" s="7" t="s">
        <v>64</v>
      </c>
      <c r="R121" s="8">
        <v>10</v>
      </c>
      <c r="S121" s="8" t="s">
        <v>63</v>
      </c>
    </row>
    <row r="122" spans="1:19">
      <c r="A122" s="5" t="s">
        <v>22</v>
      </c>
      <c r="B122" s="8">
        <v>68</v>
      </c>
      <c r="C122" s="8">
        <v>10</v>
      </c>
      <c r="D122" s="15">
        <v>3.4</v>
      </c>
      <c r="E122" s="112"/>
      <c r="F122" s="15">
        <v>3.4</v>
      </c>
      <c r="G122" s="8"/>
      <c r="H122" s="7" t="s">
        <v>194</v>
      </c>
      <c r="I122" s="8">
        <v>65</v>
      </c>
      <c r="J122" s="13">
        <v>0.5</v>
      </c>
      <c r="K122" s="8">
        <v>2</v>
      </c>
      <c r="L122" s="8">
        <v>20</v>
      </c>
      <c r="M122" s="8">
        <v>20</v>
      </c>
      <c r="N122" s="8">
        <v>170</v>
      </c>
      <c r="O122" s="8" t="s">
        <v>60</v>
      </c>
      <c r="P122" s="8" t="s">
        <v>139</v>
      </c>
      <c r="Q122" s="7" t="s">
        <v>64</v>
      </c>
      <c r="R122" s="8">
        <v>20</v>
      </c>
      <c r="S122" s="8" t="s">
        <v>63</v>
      </c>
    </row>
    <row r="123" spans="1:19" s="2" customFormat="1">
      <c r="A123" s="108" t="s">
        <v>22</v>
      </c>
      <c r="B123" s="4">
        <v>69</v>
      </c>
      <c r="C123" s="4">
        <v>10</v>
      </c>
      <c r="D123" s="107">
        <v>8.3000000000000007</v>
      </c>
      <c r="E123" s="113"/>
      <c r="F123" s="107">
        <v>8.3000000000000007</v>
      </c>
      <c r="G123" s="4"/>
      <c r="H123" s="111" t="s">
        <v>195</v>
      </c>
      <c r="I123" s="4">
        <v>50</v>
      </c>
      <c r="J123" s="110">
        <v>0.6</v>
      </c>
      <c r="K123" s="4">
        <v>1</v>
      </c>
      <c r="L123" s="4">
        <v>20</v>
      </c>
      <c r="M123" s="4">
        <v>20</v>
      </c>
      <c r="N123" s="4">
        <v>180</v>
      </c>
      <c r="O123" s="4" t="s">
        <v>60</v>
      </c>
      <c r="P123" s="4" t="s">
        <v>139</v>
      </c>
      <c r="Q123" s="111" t="s">
        <v>64</v>
      </c>
      <c r="R123" s="4">
        <v>15</v>
      </c>
      <c r="S123" s="4" t="s">
        <v>63</v>
      </c>
    </row>
    <row r="124" spans="1:19">
      <c r="A124" s="5" t="s">
        <v>22</v>
      </c>
      <c r="B124" s="8">
        <v>70</v>
      </c>
      <c r="C124" s="8">
        <v>14</v>
      </c>
      <c r="D124" s="15">
        <v>4.4000000000000004</v>
      </c>
      <c r="E124" s="112"/>
      <c r="F124" s="15">
        <v>4.4000000000000004</v>
      </c>
      <c r="G124" s="8"/>
      <c r="H124" s="7" t="s">
        <v>189</v>
      </c>
      <c r="I124" s="8">
        <v>17</v>
      </c>
      <c r="J124" s="13">
        <v>0.7</v>
      </c>
      <c r="K124" s="8">
        <v>1</v>
      </c>
      <c r="L124" s="8">
        <v>8</v>
      </c>
      <c r="M124" s="8">
        <v>6</v>
      </c>
      <c r="N124" s="8">
        <v>80</v>
      </c>
      <c r="O124" s="8" t="s">
        <v>60</v>
      </c>
      <c r="P124" s="8" t="s">
        <v>139</v>
      </c>
      <c r="Q124" s="7" t="s">
        <v>64</v>
      </c>
      <c r="R124" s="8">
        <v>20</v>
      </c>
      <c r="S124" s="8" t="s">
        <v>63</v>
      </c>
    </row>
    <row r="125" spans="1:19">
      <c r="A125" s="5" t="s">
        <v>22</v>
      </c>
      <c r="B125" s="8">
        <v>70</v>
      </c>
      <c r="C125" s="8">
        <v>7</v>
      </c>
      <c r="D125" s="15">
        <v>0.6</v>
      </c>
      <c r="E125" s="112"/>
      <c r="F125" s="15">
        <v>0.6</v>
      </c>
      <c r="G125" s="8"/>
      <c r="H125" s="7" t="s">
        <v>23</v>
      </c>
      <c r="I125" s="8">
        <v>45</v>
      </c>
      <c r="J125" s="13">
        <v>0.7</v>
      </c>
      <c r="K125" s="8" t="s">
        <v>27</v>
      </c>
      <c r="L125" s="8">
        <v>19</v>
      </c>
      <c r="M125" s="8">
        <v>20</v>
      </c>
      <c r="N125" s="8">
        <v>250</v>
      </c>
      <c r="O125" s="8" t="s">
        <v>60</v>
      </c>
      <c r="P125" s="8" t="s">
        <v>139</v>
      </c>
      <c r="Q125" s="7" t="s">
        <v>64</v>
      </c>
      <c r="R125" s="8">
        <v>25</v>
      </c>
      <c r="S125" s="8" t="s">
        <v>63</v>
      </c>
    </row>
    <row r="126" spans="1:19">
      <c r="A126" s="5" t="s">
        <v>22</v>
      </c>
      <c r="B126" s="8">
        <v>70</v>
      </c>
      <c r="C126" s="8">
        <v>10</v>
      </c>
      <c r="D126" s="15">
        <v>0.9</v>
      </c>
      <c r="E126" s="112"/>
      <c r="F126" s="15">
        <v>0.9</v>
      </c>
      <c r="G126" s="8"/>
      <c r="H126" s="7" t="s">
        <v>196</v>
      </c>
      <c r="I126" s="8">
        <v>45</v>
      </c>
      <c r="J126" s="13">
        <v>0.6</v>
      </c>
      <c r="K126" s="8">
        <v>2</v>
      </c>
      <c r="L126" s="8">
        <v>16</v>
      </c>
      <c r="M126" s="8">
        <v>16</v>
      </c>
      <c r="N126" s="8">
        <v>150</v>
      </c>
      <c r="O126" s="8" t="s">
        <v>60</v>
      </c>
      <c r="P126" s="8" t="s">
        <v>139</v>
      </c>
      <c r="Q126" s="7" t="s">
        <v>64</v>
      </c>
      <c r="R126" s="8">
        <v>30</v>
      </c>
      <c r="S126" s="8" t="s">
        <v>63</v>
      </c>
    </row>
    <row r="127" spans="1:19">
      <c r="A127" s="5" t="s">
        <v>22</v>
      </c>
      <c r="B127" s="8">
        <v>70</v>
      </c>
      <c r="C127" s="8">
        <v>35</v>
      </c>
      <c r="D127" s="15">
        <v>2.6</v>
      </c>
      <c r="E127" s="112"/>
      <c r="F127" s="15">
        <v>2.6</v>
      </c>
      <c r="G127" s="8"/>
      <c r="H127" s="7" t="s">
        <v>41</v>
      </c>
      <c r="I127" s="8">
        <v>45</v>
      </c>
      <c r="J127" s="13">
        <v>0.7</v>
      </c>
      <c r="K127" s="8">
        <v>1</v>
      </c>
      <c r="L127" s="8">
        <v>18</v>
      </c>
      <c r="M127" s="8">
        <v>18</v>
      </c>
      <c r="N127" s="8">
        <v>185</v>
      </c>
      <c r="O127" s="8" t="s">
        <v>60</v>
      </c>
      <c r="P127" s="8" t="s">
        <v>139</v>
      </c>
      <c r="Q127" s="7" t="s">
        <v>64</v>
      </c>
      <c r="R127" s="8">
        <v>20</v>
      </c>
      <c r="S127" s="8" t="s">
        <v>63</v>
      </c>
    </row>
    <row r="128" spans="1:19">
      <c r="A128" s="5" t="s">
        <v>22</v>
      </c>
      <c r="B128" s="8">
        <v>76</v>
      </c>
      <c r="C128" s="8">
        <v>9</v>
      </c>
      <c r="D128" s="15">
        <v>1.7</v>
      </c>
      <c r="E128" s="112"/>
      <c r="F128" s="15">
        <v>1.7</v>
      </c>
      <c r="G128" s="8"/>
      <c r="H128" s="7" t="s">
        <v>197</v>
      </c>
      <c r="I128" s="8">
        <v>50</v>
      </c>
      <c r="J128" s="13">
        <v>0.6</v>
      </c>
      <c r="K128" s="8">
        <v>1</v>
      </c>
      <c r="L128" s="8">
        <v>20</v>
      </c>
      <c r="M128" s="8">
        <v>20</v>
      </c>
      <c r="N128" s="8">
        <v>180</v>
      </c>
      <c r="O128" s="8" t="s">
        <v>60</v>
      </c>
      <c r="P128" s="8" t="s">
        <v>139</v>
      </c>
      <c r="Q128" s="7" t="s">
        <v>64</v>
      </c>
      <c r="R128" s="8">
        <v>20</v>
      </c>
      <c r="S128" s="8" t="s">
        <v>63</v>
      </c>
    </row>
    <row r="129" spans="1:19" s="2" customFormat="1">
      <c r="A129" s="108" t="s">
        <v>22</v>
      </c>
      <c r="B129" s="4">
        <v>76</v>
      </c>
      <c r="C129" s="4">
        <v>19</v>
      </c>
      <c r="D129" s="107">
        <v>5.3</v>
      </c>
      <c r="E129" s="113"/>
      <c r="F129" s="107">
        <v>5.3</v>
      </c>
      <c r="G129" s="4"/>
      <c r="H129" s="116" t="s">
        <v>198</v>
      </c>
      <c r="I129" s="4">
        <v>35</v>
      </c>
      <c r="J129" s="110">
        <v>0.8</v>
      </c>
      <c r="K129" s="4">
        <v>1</v>
      </c>
      <c r="L129" s="4">
        <v>14</v>
      </c>
      <c r="M129" s="4">
        <v>14</v>
      </c>
      <c r="N129" s="4">
        <v>170</v>
      </c>
      <c r="O129" s="4" t="s">
        <v>60</v>
      </c>
      <c r="P129" s="4" t="s">
        <v>139</v>
      </c>
      <c r="Q129" s="111" t="s">
        <v>64</v>
      </c>
      <c r="R129" s="4">
        <v>10</v>
      </c>
      <c r="S129" s="4" t="s">
        <v>63</v>
      </c>
    </row>
    <row r="130" spans="1:19">
      <c r="A130" s="233" t="s">
        <v>59</v>
      </c>
      <c r="B130" s="234"/>
      <c r="C130" s="234"/>
      <c r="D130" s="234"/>
      <c r="E130" s="235"/>
      <c r="F130" s="89">
        <f>SUM(F25:F129)</f>
        <v>539.99999999999989</v>
      </c>
      <c r="G130" s="90"/>
      <c r="H130" s="236"/>
      <c r="I130" s="237"/>
      <c r="J130" s="237"/>
      <c r="K130" s="237"/>
      <c r="L130" s="237"/>
      <c r="M130" s="237"/>
      <c r="N130" s="237"/>
      <c r="O130" s="237"/>
      <c r="P130" s="237"/>
      <c r="Q130" s="238"/>
      <c r="R130" s="90"/>
      <c r="S130" s="90"/>
    </row>
    <row r="131" spans="1:19" ht="15" customHeight="1">
      <c r="A131" s="5" t="s">
        <v>68</v>
      </c>
      <c r="B131" s="6">
        <v>71</v>
      </c>
      <c r="C131" s="8">
        <v>1</v>
      </c>
      <c r="D131" s="15">
        <v>0.2</v>
      </c>
      <c r="E131" s="8"/>
      <c r="F131" s="6">
        <v>0.2</v>
      </c>
      <c r="G131" s="6"/>
      <c r="H131" s="7" t="s">
        <v>188</v>
      </c>
      <c r="I131" s="8">
        <v>20</v>
      </c>
      <c r="J131" s="13">
        <v>0.7</v>
      </c>
      <c r="K131" s="8">
        <v>3</v>
      </c>
      <c r="L131" s="8">
        <v>6</v>
      </c>
      <c r="M131" s="8">
        <v>6</v>
      </c>
      <c r="N131" s="8">
        <v>60</v>
      </c>
      <c r="O131" s="8" t="s">
        <v>60</v>
      </c>
      <c r="P131" s="8" t="s">
        <v>61</v>
      </c>
      <c r="Q131" s="7" t="s">
        <v>64</v>
      </c>
      <c r="R131" s="8">
        <v>25</v>
      </c>
      <c r="S131" s="8" t="s">
        <v>63</v>
      </c>
    </row>
    <row r="132" spans="1:19" ht="15" customHeight="1">
      <c r="A132" s="5" t="s">
        <v>68</v>
      </c>
      <c r="B132" s="6">
        <v>71</v>
      </c>
      <c r="C132" s="8">
        <v>18</v>
      </c>
      <c r="D132" s="15">
        <v>3.2</v>
      </c>
      <c r="E132" s="8"/>
      <c r="F132" s="16">
        <v>3.2</v>
      </c>
      <c r="G132" s="6"/>
      <c r="H132" s="7" t="s">
        <v>35</v>
      </c>
      <c r="I132" s="8">
        <v>40</v>
      </c>
      <c r="J132" s="13">
        <v>0.6</v>
      </c>
      <c r="K132" s="8">
        <v>2</v>
      </c>
      <c r="L132" s="8">
        <v>14</v>
      </c>
      <c r="M132" s="8">
        <v>16</v>
      </c>
      <c r="N132" s="8">
        <v>130</v>
      </c>
      <c r="O132" s="8" t="s">
        <v>60</v>
      </c>
      <c r="P132" s="8" t="s">
        <v>61</v>
      </c>
      <c r="Q132" s="7" t="s">
        <v>64</v>
      </c>
      <c r="R132" s="8">
        <v>20</v>
      </c>
      <c r="S132" s="8" t="s">
        <v>63</v>
      </c>
    </row>
    <row r="133" spans="1:19" ht="15" customHeight="1">
      <c r="A133" s="5" t="s">
        <v>68</v>
      </c>
      <c r="B133" s="6">
        <v>71</v>
      </c>
      <c r="C133" s="8">
        <v>44</v>
      </c>
      <c r="D133" s="15">
        <v>3.7</v>
      </c>
      <c r="E133" s="8"/>
      <c r="F133" s="16">
        <v>3.7</v>
      </c>
      <c r="G133" s="6"/>
      <c r="H133" s="7" t="s">
        <v>25</v>
      </c>
      <c r="I133" s="8">
        <v>50</v>
      </c>
      <c r="J133" s="13">
        <v>0.65</v>
      </c>
      <c r="K133" s="8">
        <v>1</v>
      </c>
      <c r="L133" s="8">
        <v>18</v>
      </c>
      <c r="M133" s="8">
        <v>18</v>
      </c>
      <c r="N133" s="8">
        <v>240</v>
      </c>
      <c r="O133" s="8" t="s">
        <v>60</v>
      </c>
      <c r="P133" s="8" t="s">
        <v>61</v>
      </c>
      <c r="Q133" s="7" t="s">
        <v>64</v>
      </c>
      <c r="R133" s="8">
        <v>30</v>
      </c>
      <c r="S133" s="8" t="s">
        <v>63</v>
      </c>
    </row>
    <row r="134" spans="1:19" ht="15" customHeight="1">
      <c r="A134" s="5" t="s">
        <v>68</v>
      </c>
      <c r="B134" s="6">
        <v>71</v>
      </c>
      <c r="C134" s="8">
        <v>46</v>
      </c>
      <c r="D134" s="15">
        <v>5.5</v>
      </c>
      <c r="E134" s="8"/>
      <c r="F134" s="16">
        <v>5.5</v>
      </c>
      <c r="G134" s="6"/>
      <c r="H134" s="7" t="s">
        <v>25</v>
      </c>
      <c r="I134" s="8">
        <v>45</v>
      </c>
      <c r="J134" s="13">
        <v>0.7</v>
      </c>
      <c r="K134" s="8">
        <v>1</v>
      </c>
      <c r="L134" s="8">
        <v>17</v>
      </c>
      <c r="M134" s="8">
        <v>16</v>
      </c>
      <c r="N134" s="8">
        <v>240</v>
      </c>
      <c r="O134" s="8" t="s">
        <v>60</v>
      </c>
      <c r="P134" s="8" t="s">
        <v>61</v>
      </c>
      <c r="Q134" s="7" t="s">
        <v>64</v>
      </c>
      <c r="R134" s="8">
        <v>20</v>
      </c>
      <c r="S134" s="8" t="s">
        <v>63</v>
      </c>
    </row>
    <row r="135" spans="1:19" ht="15" customHeight="1">
      <c r="A135" s="5" t="s">
        <v>68</v>
      </c>
      <c r="B135" s="6">
        <v>72</v>
      </c>
      <c r="C135" s="8">
        <v>1</v>
      </c>
      <c r="D135" s="15">
        <v>0.2</v>
      </c>
      <c r="E135" s="8"/>
      <c r="F135" s="16">
        <v>0.2</v>
      </c>
      <c r="G135" s="6"/>
      <c r="H135" s="7" t="s">
        <v>199</v>
      </c>
      <c r="I135" s="8">
        <v>20</v>
      </c>
      <c r="J135" s="13">
        <v>0.75</v>
      </c>
      <c r="K135" s="8">
        <v>3</v>
      </c>
      <c r="L135" s="8">
        <v>6</v>
      </c>
      <c r="M135" s="8">
        <v>6</v>
      </c>
      <c r="N135" s="8">
        <v>70</v>
      </c>
      <c r="O135" s="8" t="s">
        <v>60</v>
      </c>
      <c r="P135" s="8" t="s">
        <v>61</v>
      </c>
      <c r="Q135" s="7" t="s">
        <v>64</v>
      </c>
      <c r="R135" s="8">
        <v>30</v>
      </c>
      <c r="S135" s="8" t="s">
        <v>63</v>
      </c>
    </row>
    <row r="136" spans="1:19" ht="15" customHeight="1">
      <c r="A136" s="5" t="s">
        <v>68</v>
      </c>
      <c r="B136" s="6">
        <v>72</v>
      </c>
      <c r="C136" s="8">
        <v>3</v>
      </c>
      <c r="D136" s="15">
        <v>2.5</v>
      </c>
      <c r="E136" s="8"/>
      <c r="F136" s="16">
        <v>2.5</v>
      </c>
      <c r="G136" s="6"/>
      <c r="H136" s="7" t="s">
        <v>23</v>
      </c>
      <c r="I136" s="8">
        <v>45</v>
      </c>
      <c r="J136" s="13">
        <v>0.7</v>
      </c>
      <c r="K136" s="8">
        <v>1</v>
      </c>
      <c r="L136" s="8">
        <v>18</v>
      </c>
      <c r="M136" s="8">
        <v>16</v>
      </c>
      <c r="N136" s="8">
        <v>260</v>
      </c>
      <c r="O136" s="8" t="s">
        <v>60</v>
      </c>
      <c r="P136" s="8" t="s">
        <v>61</v>
      </c>
      <c r="Q136" s="7" t="s">
        <v>64</v>
      </c>
      <c r="R136" s="8">
        <v>25</v>
      </c>
      <c r="S136" s="8" t="s">
        <v>63</v>
      </c>
    </row>
    <row r="137" spans="1:19" ht="15" customHeight="1">
      <c r="A137" s="5" t="s">
        <v>68</v>
      </c>
      <c r="B137" s="6">
        <v>72</v>
      </c>
      <c r="C137" s="8">
        <v>13</v>
      </c>
      <c r="D137" s="15">
        <v>2.5</v>
      </c>
      <c r="E137" s="8"/>
      <c r="F137" s="16">
        <v>2.5</v>
      </c>
      <c r="G137" s="6"/>
      <c r="H137" s="7" t="s">
        <v>23</v>
      </c>
      <c r="I137" s="8">
        <v>45</v>
      </c>
      <c r="J137" s="13">
        <v>0.65</v>
      </c>
      <c r="K137" s="8">
        <v>1</v>
      </c>
      <c r="L137" s="8">
        <v>18</v>
      </c>
      <c r="M137" s="8">
        <v>16</v>
      </c>
      <c r="N137" s="8">
        <v>240</v>
      </c>
      <c r="O137" s="8" t="s">
        <v>60</v>
      </c>
      <c r="P137" s="8" t="s">
        <v>61</v>
      </c>
      <c r="Q137" s="7" t="s">
        <v>64</v>
      </c>
      <c r="R137" s="8">
        <v>20</v>
      </c>
      <c r="S137" s="8" t="s">
        <v>63</v>
      </c>
    </row>
    <row r="138" spans="1:19" ht="15" customHeight="1">
      <c r="A138" s="5" t="s">
        <v>68</v>
      </c>
      <c r="B138" s="6">
        <v>72</v>
      </c>
      <c r="C138" s="8">
        <v>17</v>
      </c>
      <c r="D138" s="15">
        <v>2.1</v>
      </c>
      <c r="E138" s="8"/>
      <c r="F138" s="16">
        <v>2.1</v>
      </c>
      <c r="G138" s="6"/>
      <c r="H138" s="7" t="s">
        <v>34</v>
      </c>
      <c r="I138" s="8">
        <v>45</v>
      </c>
      <c r="J138" s="13">
        <v>0.75</v>
      </c>
      <c r="K138" s="8">
        <v>1</v>
      </c>
      <c r="L138" s="8">
        <v>17</v>
      </c>
      <c r="M138" s="8">
        <v>16</v>
      </c>
      <c r="N138" s="8">
        <v>210</v>
      </c>
      <c r="O138" s="8" t="s">
        <v>60</v>
      </c>
      <c r="P138" s="8" t="s">
        <v>61</v>
      </c>
      <c r="Q138" s="7" t="s">
        <v>64</v>
      </c>
      <c r="R138" s="8">
        <v>35</v>
      </c>
      <c r="S138" s="8" t="s">
        <v>63</v>
      </c>
    </row>
    <row r="139" spans="1:19" ht="15" customHeight="1">
      <c r="A139" s="5" t="s">
        <v>68</v>
      </c>
      <c r="B139" s="6">
        <v>72</v>
      </c>
      <c r="C139" s="8">
        <v>19</v>
      </c>
      <c r="D139" s="15">
        <v>0.4</v>
      </c>
      <c r="E139" s="8"/>
      <c r="F139" s="16">
        <v>0.4</v>
      </c>
      <c r="G139" s="6"/>
      <c r="H139" s="7" t="s">
        <v>36</v>
      </c>
      <c r="I139" s="8">
        <v>55</v>
      </c>
      <c r="J139" s="13">
        <v>0.6</v>
      </c>
      <c r="K139" s="8">
        <v>1</v>
      </c>
      <c r="L139" s="8">
        <v>20</v>
      </c>
      <c r="M139" s="8">
        <v>20</v>
      </c>
      <c r="N139" s="8">
        <v>240</v>
      </c>
      <c r="O139" s="8" t="s">
        <v>60</v>
      </c>
      <c r="P139" s="8" t="s">
        <v>61</v>
      </c>
      <c r="Q139" s="7" t="s">
        <v>64</v>
      </c>
      <c r="R139" s="8">
        <v>20</v>
      </c>
      <c r="S139" s="8" t="s">
        <v>63</v>
      </c>
    </row>
    <row r="140" spans="1:19">
      <c r="A140" s="5" t="s">
        <v>68</v>
      </c>
      <c r="B140" s="6">
        <v>72</v>
      </c>
      <c r="C140" s="6">
        <v>15</v>
      </c>
      <c r="D140" s="16">
        <v>1.8</v>
      </c>
      <c r="E140" s="6"/>
      <c r="F140" s="16">
        <v>1.8</v>
      </c>
      <c r="G140" s="6"/>
      <c r="H140" s="5" t="s">
        <v>36</v>
      </c>
      <c r="I140" s="6">
        <v>60</v>
      </c>
      <c r="J140" s="14">
        <v>0.6</v>
      </c>
      <c r="K140" s="8">
        <v>1</v>
      </c>
      <c r="L140" s="6">
        <v>20</v>
      </c>
      <c r="M140" s="6">
        <v>22</v>
      </c>
      <c r="N140" s="6">
        <v>250</v>
      </c>
      <c r="O140" s="8" t="s">
        <v>60</v>
      </c>
      <c r="P140" s="8" t="s">
        <v>61</v>
      </c>
      <c r="Q140" s="7" t="s">
        <v>64</v>
      </c>
      <c r="R140" s="8">
        <v>30</v>
      </c>
      <c r="S140" s="8" t="s">
        <v>63</v>
      </c>
    </row>
    <row r="141" spans="1:19">
      <c r="A141" s="5" t="s">
        <v>68</v>
      </c>
      <c r="B141" s="6">
        <v>72</v>
      </c>
      <c r="C141" s="6">
        <v>21</v>
      </c>
      <c r="D141" s="16">
        <v>1.2</v>
      </c>
      <c r="E141" s="6"/>
      <c r="F141" s="16">
        <v>1.2</v>
      </c>
      <c r="G141" s="6"/>
      <c r="H141" s="5" t="s">
        <v>25</v>
      </c>
      <c r="I141" s="6">
        <v>50</v>
      </c>
      <c r="J141" s="14">
        <v>0.6</v>
      </c>
      <c r="K141" s="8">
        <v>1</v>
      </c>
      <c r="L141" s="6">
        <v>18</v>
      </c>
      <c r="M141" s="6">
        <v>18</v>
      </c>
      <c r="N141" s="6">
        <v>220</v>
      </c>
      <c r="O141" s="8" t="s">
        <v>60</v>
      </c>
      <c r="P141" s="8" t="s">
        <v>61</v>
      </c>
      <c r="Q141" s="7" t="s">
        <v>64</v>
      </c>
      <c r="R141" s="8">
        <v>20</v>
      </c>
      <c r="S141" s="8" t="s">
        <v>63</v>
      </c>
    </row>
    <row r="142" spans="1:19" ht="15" customHeight="1">
      <c r="A142" s="5" t="s">
        <v>68</v>
      </c>
      <c r="B142" s="6">
        <v>72</v>
      </c>
      <c r="C142" s="8">
        <v>25</v>
      </c>
      <c r="D142" s="15">
        <v>7.6</v>
      </c>
      <c r="E142" s="8"/>
      <c r="F142" s="16">
        <v>7.6</v>
      </c>
      <c r="G142" s="6"/>
      <c r="H142" s="7" t="s">
        <v>200</v>
      </c>
      <c r="I142" s="8">
        <v>45</v>
      </c>
      <c r="J142" s="13">
        <v>0.75</v>
      </c>
      <c r="K142" s="8">
        <v>1</v>
      </c>
      <c r="L142" s="8">
        <v>17</v>
      </c>
      <c r="M142" s="8">
        <v>16</v>
      </c>
      <c r="N142" s="8">
        <v>220</v>
      </c>
      <c r="O142" s="8" t="s">
        <v>60</v>
      </c>
      <c r="P142" s="8" t="s">
        <v>61</v>
      </c>
      <c r="Q142" s="7" t="s">
        <v>64</v>
      </c>
      <c r="R142" s="8">
        <v>15</v>
      </c>
      <c r="S142" s="8" t="s">
        <v>63</v>
      </c>
    </row>
    <row r="143" spans="1:19">
      <c r="A143" s="5" t="s">
        <v>68</v>
      </c>
      <c r="B143" s="6">
        <v>72</v>
      </c>
      <c r="C143" s="6">
        <v>49</v>
      </c>
      <c r="D143" s="16">
        <v>2.1</v>
      </c>
      <c r="E143" s="6"/>
      <c r="F143" s="16">
        <v>2.1</v>
      </c>
      <c r="G143" s="6"/>
      <c r="H143" s="5" t="s">
        <v>25</v>
      </c>
      <c r="I143" s="6">
        <v>65</v>
      </c>
      <c r="J143" s="14">
        <v>0.6</v>
      </c>
      <c r="K143" s="8">
        <v>1</v>
      </c>
      <c r="L143" s="6">
        <v>23</v>
      </c>
      <c r="M143" s="6">
        <v>26</v>
      </c>
      <c r="N143" s="6">
        <v>280</v>
      </c>
      <c r="O143" s="8" t="s">
        <v>60</v>
      </c>
      <c r="P143" s="8" t="s">
        <v>61</v>
      </c>
      <c r="Q143" s="7" t="s">
        <v>62</v>
      </c>
      <c r="R143" s="8">
        <v>20</v>
      </c>
      <c r="S143" s="8" t="s">
        <v>63</v>
      </c>
    </row>
    <row r="144" spans="1:19">
      <c r="A144" s="5" t="s">
        <v>68</v>
      </c>
      <c r="B144" s="6">
        <v>72</v>
      </c>
      <c r="C144" s="6">
        <v>47</v>
      </c>
      <c r="D144" s="16">
        <v>0.9</v>
      </c>
      <c r="E144" s="6"/>
      <c r="F144" s="16">
        <v>0.9</v>
      </c>
      <c r="G144" s="6"/>
      <c r="H144" s="5" t="s">
        <v>25</v>
      </c>
      <c r="I144" s="6">
        <v>75</v>
      </c>
      <c r="J144" s="14">
        <v>0.5</v>
      </c>
      <c r="K144" s="6">
        <v>1</v>
      </c>
      <c r="L144" s="6">
        <v>23</v>
      </c>
      <c r="M144" s="6">
        <v>28</v>
      </c>
      <c r="N144" s="6">
        <v>230</v>
      </c>
      <c r="O144" s="8" t="s">
        <v>60</v>
      </c>
      <c r="P144" s="8" t="s">
        <v>61</v>
      </c>
      <c r="Q144" s="10" t="s">
        <v>64</v>
      </c>
      <c r="R144" s="8">
        <v>30</v>
      </c>
      <c r="S144" s="8" t="s">
        <v>63</v>
      </c>
    </row>
    <row r="145" spans="1:19">
      <c r="A145" s="5" t="s">
        <v>68</v>
      </c>
      <c r="B145" s="6">
        <v>72</v>
      </c>
      <c r="C145" s="6">
        <v>26</v>
      </c>
      <c r="D145" s="16">
        <v>1.9</v>
      </c>
      <c r="E145" s="6"/>
      <c r="F145" s="16">
        <v>1.9</v>
      </c>
      <c r="G145" s="6"/>
      <c r="H145" s="5" t="s">
        <v>201</v>
      </c>
      <c r="I145" s="6">
        <v>35</v>
      </c>
      <c r="J145" s="14">
        <v>0.7</v>
      </c>
      <c r="K145" s="6">
        <v>1</v>
      </c>
      <c r="L145" s="6">
        <v>17</v>
      </c>
      <c r="M145" s="6">
        <v>14</v>
      </c>
      <c r="N145" s="6">
        <v>150</v>
      </c>
      <c r="O145" s="8" t="s">
        <v>60</v>
      </c>
      <c r="P145" s="8" t="s">
        <v>61</v>
      </c>
      <c r="Q145" s="10" t="s">
        <v>62</v>
      </c>
      <c r="R145" s="8">
        <v>20</v>
      </c>
      <c r="S145" s="8" t="s">
        <v>63</v>
      </c>
    </row>
    <row r="146" spans="1:19">
      <c r="A146" s="5" t="s">
        <v>68</v>
      </c>
      <c r="B146" s="6">
        <v>72</v>
      </c>
      <c r="C146" s="8">
        <v>24</v>
      </c>
      <c r="D146" s="15">
        <v>0.6</v>
      </c>
      <c r="E146" s="8"/>
      <c r="F146" s="16">
        <v>0.6</v>
      </c>
      <c r="G146" s="6"/>
      <c r="H146" s="7" t="s">
        <v>36</v>
      </c>
      <c r="I146" s="8">
        <v>45</v>
      </c>
      <c r="J146" s="13">
        <v>0.75</v>
      </c>
      <c r="K146" s="8">
        <v>1</v>
      </c>
      <c r="L146" s="8">
        <v>17</v>
      </c>
      <c r="M146" s="8">
        <v>16</v>
      </c>
      <c r="N146" s="8">
        <v>230</v>
      </c>
      <c r="O146" s="8" t="s">
        <v>60</v>
      </c>
      <c r="P146" s="8" t="s">
        <v>61</v>
      </c>
      <c r="Q146" s="7" t="s">
        <v>64</v>
      </c>
      <c r="R146" s="8">
        <v>30</v>
      </c>
      <c r="S146" s="8" t="s">
        <v>63</v>
      </c>
    </row>
    <row r="147" spans="1:19">
      <c r="A147" s="5" t="s">
        <v>68</v>
      </c>
      <c r="B147" s="6">
        <v>30</v>
      </c>
      <c r="C147" s="8">
        <v>1</v>
      </c>
      <c r="D147" s="15">
        <v>0.9</v>
      </c>
      <c r="E147" s="8"/>
      <c r="F147" s="16">
        <v>0.9</v>
      </c>
      <c r="G147" s="6"/>
      <c r="H147" s="7" t="s">
        <v>156</v>
      </c>
      <c r="I147" s="8">
        <v>50</v>
      </c>
      <c r="J147" s="13">
        <v>0.7</v>
      </c>
      <c r="K147" s="8" t="s">
        <v>27</v>
      </c>
      <c r="L147" s="8">
        <v>21</v>
      </c>
      <c r="M147" s="8">
        <v>22</v>
      </c>
      <c r="N147" s="8">
        <v>301</v>
      </c>
      <c r="O147" s="8" t="s">
        <v>60</v>
      </c>
      <c r="P147" s="8" t="s">
        <v>61</v>
      </c>
      <c r="Q147" s="7" t="s">
        <v>64</v>
      </c>
      <c r="R147" s="8">
        <v>25</v>
      </c>
      <c r="S147" s="8" t="s">
        <v>63</v>
      </c>
    </row>
    <row r="148" spans="1:19">
      <c r="A148" s="5" t="s">
        <v>68</v>
      </c>
      <c r="B148" s="6">
        <v>49</v>
      </c>
      <c r="C148" s="8">
        <v>10</v>
      </c>
      <c r="D148" s="15">
        <v>9</v>
      </c>
      <c r="E148" s="8"/>
      <c r="F148" s="16">
        <v>9</v>
      </c>
      <c r="G148" s="6"/>
      <c r="H148" s="7" t="s">
        <v>25</v>
      </c>
      <c r="I148" s="8">
        <v>20</v>
      </c>
      <c r="J148" s="13">
        <v>0.75</v>
      </c>
      <c r="K148" s="8">
        <v>1</v>
      </c>
      <c r="L148" s="8">
        <v>8</v>
      </c>
      <c r="M148" s="8">
        <v>10</v>
      </c>
      <c r="N148" s="8">
        <v>77</v>
      </c>
      <c r="O148" s="8" t="s">
        <v>60</v>
      </c>
      <c r="P148" s="8" t="s">
        <v>61</v>
      </c>
      <c r="Q148" s="7" t="s">
        <v>64</v>
      </c>
      <c r="R148" s="8">
        <v>15</v>
      </c>
      <c r="S148" s="8" t="s">
        <v>63</v>
      </c>
    </row>
    <row r="149" spans="1:19">
      <c r="A149" s="5" t="s">
        <v>68</v>
      </c>
      <c r="B149" s="6">
        <v>49</v>
      </c>
      <c r="C149" s="8">
        <v>5</v>
      </c>
      <c r="D149" s="15">
        <v>2.6</v>
      </c>
      <c r="E149" s="8"/>
      <c r="F149" s="16">
        <v>2.6</v>
      </c>
      <c r="G149" s="6"/>
      <c r="H149" s="7" t="s">
        <v>25</v>
      </c>
      <c r="I149" s="8">
        <v>30</v>
      </c>
      <c r="J149" s="13">
        <v>0.6</v>
      </c>
      <c r="K149" s="8" t="s">
        <v>27</v>
      </c>
      <c r="L149" s="8">
        <v>15</v>
      </c>
      <c r="M149" s="8">
        <v>16</v>
      </c>
      <c r="N149" s="8">
        <v>176</v>
      </c>
      <c r="O149" s="8" t="s">
        <v>60</v>
      </c>
      <c r="P149" s="8" t="s">
        <v>61</v>
      </c>
      <c r="Q149" s="10" t="s">
        <v>64</v>
      </c>
      <c r="R149" s="8">
        <v>15</v>
      </c>
      <c r="S149" s="8" t="s">
        <v>63</v>
      </c>
    </row>
    <row r="150" spans="1:19">
      <c r="A150" s="5" t="s">
        <v>68</v>
      </c>
      <c r="B150" s="8">
        <v>49</v>
      </c>
      <c r="C150" s="8">
        <v>1</v>
      </c>
      <c r="D150" s="15">
        <v>5.9</v>
      </c>
      <c r="E150" s="8"/>
      <c r="F150" s="15">
        <v>5.9</v>
      </c>
      <c r="G150" s="8"/>
      <c r="H150" s="7" t="s">
        <v>25</v>
      </c>
      <c r="I150" s="8">
        <v>25</v>
      </c>
      <c r="J150" s="13">
        <v>0.75</v>
      </c>
      <c r="K150" s="8" t="s">
        <v>27</v>
      </c>
      <c r="L150" s="8">
        <v>12</v>
      </c>
      <c r="M150" s="8">
        <v>12</v>
      </c>
      <c r="N150" s="8">
        <v>144</v>
      </c>
      <c r="O150" s="8" t="s">
        <v>60</v>
      </c>
      <c r="P150" s="8" t="s">
        <v>61</v>
      </c>
      <c r="Q150" s="7" t="s">
        <v>64</v>
      </c>
      <c r="R150" s="8">
        <v>20</v>
      </c>
      <c r="S150" s="8" t="s">
        <v>63</v>
      </c>
    </row>
    <row r="151" spans="1:19">
      <c r="A151" s="5" t="s">
        <v>68</v>
      </c>
      <c r="B151" s="8">
        <v>49</v>
      </c>
      <c r="C151" s="8">
        <v>3</v>
      </c>
      <c r="D151" s="15">
        <v>7.7</v>
      </c>
      <c r="E151" s="8"/>
      <c r="F151" s="15">
        <v>7.7</v>
      </c>
      <c r="G151" s="8"/>
      <c r="H151" s="7" t="s">
        <v>202</v>
      </c>
      <c r="I151" s="8">
        <v>26</v>
      </c>
      <c r="J151" s="13">
        <v>0.8</v>
      </c>
      <c r="K151" s="8" t="s">
        <v>203</v>
      </c>
      <c r="L151" s="8">
        <v>14</v>
      </c>
      <c r="M151" s="8">
        <v>12</v>
      </c>
      <c r="N151" s="8">
        <v>193</v>
      </c>
      <c r="O151" s="8" t="s">
        <v>60</v>
      </c>
      <c r="P151" s="8" t="s">
        <v>61</v>
      </c>
      <c r="Q151" s="7" t="s">
        <v>64</v>
      </c>
      <c r="R151" s="8">
        <v>10</v>
      </c>
      <c r="S151" s="8" t="s">
        <v>63</v>
      </c>
    </row>
    <row r="152" spans="1:19">
      <c r="A152" s="5" t="s">
        <v>68</v>
      </c>
      <c r="B152" s="8">
        <v>49</v>
      </c>
      <c r="C152" s="4">
        <v>2</v>
      </c>
      <c r="D152" s="15">
        <v>6.1</v>
      </c>
      <c r="E152" s="8"/>
      <c r="F152" s="15">
        <v>6.1</v>
      </c>
      <c r="G152" s="8"/>
      <c r="H152" s="7" t="s">
        <v>204</v>
      </c>
      <c r="I152" s="8">
        <v>24</v>
      </c>
      <c r="J152" s="13">
        <v>0.7</v>
      </c>
      <c r="K152" s="8" t="s">
        <v>27</v>
      </c>
      <c r="L152" s="8">
        <v>12</v>
      </c>
      <c r="M152" s="8">
        <v>12</v>
      </c>
      <c r="N152" s="8">
        <v>116</v>
      </c>
      <c r="O152" s="8" t="s">
        <v>60</v>
      </c>
      <c r="P152" s="8" t="s">
        <v>61</v>
      </c>
      <c r="Q152" s="7" t="s">
        <v>64</v>
      </c>
      <c r="R152" s="8">
        <v>20</v>
      </c>
      <c r="S152" s="8" t="s">
        <v>63</v>
      </c>
    </row>
    <row r="153" spans="1:19">
      <c r="A153" s="5" t="s">
        <v>68</v>
      </c>
      <c r="B153" s="8">
        <v>26</v>
      </c>
      <c r="C153" s="8">
        <v>20</v>
      </c>
      <c r="D153" s="15">
        <v>6.7</v>
      </c>
      <c r="E153" s="8"/>
      <c r="F153" s="15">
        <v>6.7</v>
      </c>
      <c r="G153" s="8"/>
      <c r="H153" s="7" t="s">
        <v>25</v>
      </c>
      <c r="I153" s="8">
        <v>37</v>
      </c>
      <c r="J153" s="13">
        <v>0.75</v>
      </c>
      <c r="K153" s="8" t="s">
        <v>27</v>
      </c>
      <c r="L153" s="8">
        <v>17</v>
      </c>
      <c r="M153" s="8">
        <v>16</v>
      </c>
      <c r="N153" s="8">
        <v>220</v>
      </c>
      <c r="O153" s="8" t="s">
        <v>60</v>
      </c>
      <c r="P153" s="8" t="s">
        <v>61</v>
      </c>
      <c r="Q153" s="7" t="s">
        <v>64</v>
      </c>
      <c r="R153" s="8">
        <v>15</v>
      </c>
      <c r="S153" s="8" t="s">
        <v>63</v>
      </c>
    </row>
    <row r="154" spans="1:19">
      <c r="A154" s="5" t="s">
        <v>68</v>
      </c>
      <c r="B154" s="8">
        <v>54</v>
      </c>
      <c r="C154" s="8">
        <v>19</v>
      </c>
      <c r="D154" s="15">
        <v>12</v>
      </c>
      <c r="E154" s="8"/>
      <c r="F154" s="15">
        <v>12</v>
      </c>
      <c r="G154" s="8"/>
      <c r="H154" s="7" t="s">
        <v>205</v>
      </c>
      <c r="I154" s="8">
        <v>45</v>
      </c>
      <c r="J154" s="13">
        <v>0.75</v>
      </c>
      <c r="K154" s="8">
        <v>1</v>
      </c>
      <c r="L154" s="8">
        <v>18</v>
      </c>
      <c r="M154" s="8">
        <v>22</v>
      </c>
      <c r="N154" s="8">
        <v>230</v>
      </c>
      <c r="O154" s="8" t="s">
        <v>60</v>
      </c>
      <c r="P154" s="8" t="s">
        <v>61</v>
      </c>
      <c r="Q154" s="7" t="s">
        <v>64</v>
      </c>
      <c r="R154" s="8">
        <v>20</v>
      </c>
      <c r="S154" s="8" t="s">
        <v>63</v>
      </c>
    </row>
    <row r="155" spans="1:19">
      <c r="A155" s="5" t="s">
        <v>68</v>
      </c>
      <c r="B155" s="8">
        <v>54</v>
      </c>
      <c r="C155" s="8">
        <v>7</v>
      </c>
      <c r="D155" s="15">
        <v>1.3</v>
      </c>
      <c r="E155" s="8"/>
      <c r="F155" s="15">
        <v>1.3</v>
      </c>
      <c r="G155" s="8"/>
      <c r="H155" s="10" t="s">
        <v>25</v>
      </c>
      <c r="I155" s="8">
        <v>39</v>
      </c>
      <c r="J155" s="13">
        <v>0.75</v>
      </c>
      <c r="K155" s="8">
        <v>1</v>
      </c>
      <c r="L155" s="8">
        <v>17</v>
      </c>
      <c r="M155" s="8">
        <v>18</v>
      </c>
      <c r="N155" s="8">
        <v>220</v>
      </c>
      <c r="O155" s="8" t="s">
        <v>60</v>
      </c>
      <c r="P155" s="8" t="s">
        <v>61</v>
      </c>
      <c r="Q155" s="7" t="s">
        <v>64</v>
      </c>
      <c r="R155" s="8">
        <v>10</v>
      </c>
      <c r="S155" s="8" t="s">
        <v>63</v>
      </c>
    </row>
    <row r="156" spans="1:19">
      <c r="A156" s="5" t="s">
        <v>68</v>
      </c>
      <c r="B156" s="8">
        <v>55</v>
      </c>
      <c r="C156" s="8">
        <v>18</v>
      </c>
      <c r="D156" s="15">
        <v>3.2</v>
      </c>
      <c r="E156" s="8"/>
      <c r="F156" s="15">
        <v>3.2</v>
      </c>
      <c r="G156" s="8"/>
      <c r="H156" s="7" t="s">
        <v>38</v>
      </c>
      <c r="I156" s="8">
        <v>36</v>
      </c>
      <c r="J156" s="13">
        <v>0.75</v>
      </c>
      <c r="K156" s="8">
        <v>1</v>
      </c>
      <c r="L156" s="8">
        <v>15</v>
      </c>
      <c r="M156" s="8">
        <v>14</v>
      </c>
      <c r="N156" s="8">
        <v>200</v>
      </c>
      <c r="O156" s="8" t="s">
        <v>60</v>
      </c>
      <c r="P156" s="8" t="s">
        <v>61</v>
      </c>
      <c r="Q156" s="7" t="s">
        <v>64</v>
      </c>
      <c r="R156" s="8">
        <v>20</v>
      </c>
      <c r="S156" s="8" t="s">
        <v>63</v>
      </c>
    </row>
    <row r="157" spans="1:19">
      <c r="A157" s="5" t="s">
        <v>68</v>
      </c>
      <c r="B157" s="8">
        <v>62</v>
      </c>
      <c r="C157" s="8">
        <v>9</v>
      </c>
      <c r="D157" s="15">
        <v>2.6</v>
      </c>
      <c r="E157" s="8"/>
      <c r="F157" s="15">
        <v>2.6</v>
      </c>
      <c r="G157" s="8"/>
      <c r="H157" s="10" t="s">
        <v>25</v>
      </c>
      <c r="I157" s="8">
        <v>60</v>
      </c>
      <c r="J157" s="13">
        <v>0.7</v>
      </c>
      <c r="K157" s="8">
        <v>1</v>
      </c>
      <c r="L157" s="8">
        <v>20</v>
      </c>
      <c r="M157" s="8">
        <v>22</v>
      </c>
      <c r="N157" s="8">
        <v>260</v>
      </c>
      <c r="O157" s="8" t="s">
        <v>60</v>
      </c>
      <c r="P157" s="8" t="s">
        <v>61</v>
      </c>
      <c r="Q157" s="7" t="s">
        <v>64</v>
      </c>
      <c r="R157" s="8">
        <v>15</v>
      </c>
      <c r="S157" s="8" t="s">
        <v>63</v>
      </c>
    </row>
    <row r="158" spans="1:19">
      <c r="A158" s="5" t="s">
        <v>68</v>
      </c>
      <c r="B158" s="8">
        <v>62</v>
      </c>
      <c r="C158" s="8">
        <v>10</v>
      </c>
      <c r="D158" s="15">
        <v>8.9</v>
      </c>
      <c r="E158" s="8"/>
      <c r="F158" s="15">
        <v>8.9</v>
      </c>
      <c r="G158" s="8"/>
      <c r="H158" s="10" t="s">
        <v>148</v>
      </c>
      <c r="I158" s="8">
        <v>38</v>
      </c>
      <c r="J158" s="13">
        <v>0.8</v>
      </c>
      <c r="K158" s="8" t="s">
        <v>27</v>
      </c>
      <c r="L158" s="8">
        <v>17</v>
      </c>
      <c r="M158" s="8">
        <v>16</v>
      </c>
      <c r="N158" s="8">
        <v>230</v>
      </c>
      <c r="O158" s="8" t="s">
        <v>60</v>
      </c>
      <c r="P158" s="8" t="s">
        <v>61</v>
      </c>
      <c r="Q158" s="7" t="s">
        <v>64</v>
      </c>
      <c r="R158" s="8">
        <v>15</v>
      </c>
      <c r="S158" s="8" t="s">
        <v>63</v>
      </c>
    </row>
    <row r="159" spans="1:19">
      <c r="A159" s="5" t="s">
        <v>68</v>
      </c>
      <c r="B159" s="8">
        <v>62</v>
      </c>
      <c r="C159" s="8">
        <v>3</v>
      </c>
      <c r="D159" s="15">
        <v>17</v>
      </c>
      <c r="E159" s="8"/>
      <c r="F159" s="15">
        <v>17</v>
      </c>
      <c r="G159" s="8"/>
      <c r="H159" s="7" t="s">
        <v>25</v>
      </c>
      <c r="I159" s="8">
        <v>44</v>
      </c>
      <c r="J159" s="13">
        <v>0.75</v>
      </c>
      <c r="K159" s="8">
        <v>1</v>
      </c>
      <c r="L159" s="8">
        <v>18</v>
      </c>
      <c r="M159" s="8">
        <v>18</v>
      </c>
      <c r="N159" s="8">
        <v>250</v>
      </c>
      <c r="O159" s="8" t="s">
        <v>60</v>
      </c>
      <c r="P159" s="8" t="s">
        <v>61</v>
      </c>
      <c r="Q159" s="7" t="s">
        <v>64</v>
      </c>
      <c r="R159" s="8">
        <v>15</v>
      </c>
      <c r="S159" s="8" t="s">
        <v>63</v>
      </c>
    </row>
    <row r="160" spans="1:19">
      <c r="A160" s="5" t="s">
        <v>68</v>
      </c>
      <c r="B160" s="8">
        <v>62</v>
      </c>
      <c r="C160" s="8">
        <v>16</v>
      </c>
      <c r="D160" s="15">
        <v>5.5</v>
      </c>
      <c r="E160" s="8"/>
      <c r="F160" s="15">
        <v>5.5</v>
      </c>
      <c r="G160" s="8"/>
      <c r="H160" s="7" t="s">
        <v>206</v>
      </c>
      <c r="I160" s="8">
        <v>65</v>
      </c>
      <c r="J160" s="13">
        <v>0.65</v>
      </c>
      <c r="K160" s="8">
        <v>1</v>
      </c>
      <c r="L160" s="8">
        <v>21</v>
      </c>
      <c r="M160" s="8">
        <v>24</v>
      </c>
      <c r="N160" s="8">
        <v>230</v>
      </c>
      <c r="O160" s="8" t="s">
        <v>60</v>
      </c>
      <c r="P160" s="8" t="s">
        <v>61</v>
      </c>
      <c r="Q160" s="7" t="s">
        <v>64</v>
      </c>
      <c r="R160" s="8">
        <v>15</v>
      </c>
      <c r="S160" s="8" t="s">
        <v>63</v>
      </c>
    </row>
    <row r="161" spans="1:19">
      <c r="A161" s="5" t="s">
        <v>68</v>
      </c>
      <c r="B161" s="8">
        <v>55</v>
      </c>
      <c r="C161" s="8">
        <v>2</v>
      </c>
      <c r="D161" s="15">
        <v>13.5</v>
      </c>
      <c r="E161" s="8"/>
      <c r="F161" s="15">
        <v>13.5</v>
      </c>
      <c r="G161" s="8"/>
      <c r="H161" s="7" t="s">
        <v>25</v>
      </c>
      <c r="I161" s="8">
        <v>120</v>
      </c>
      <c r="J161" s="13">
        <v>0.45</v>
      </c>
      <c r="K161" s="8">
        <v>2</v>
      </c>
      <c r="L161" s="8">
        <v>26</v>
      </c>
      <c r="M161" s="8">
        <v>42</v>
      </c>
      <c r="N161" s="8">
        <v>240</v>
      </c>
      <c r="O161" s="8" t="s">
        <v>60</v>
      </c>
      <c r="P161" s="8" t="s">
        <v>61</v>
      </c>
      <c r="Q161" s="7" t="s">
        <v>64</v>
      </c>
      <c r="R161" s="8">
        <v>15</v>
      </c>
      <c r="S161" s="8" t="s">
        <v>63</v>
      </c>
    </row>
    <row r="162" spans="1:19">
      <c r="A162" s="5" t="s">
        <v>68</v>
      </c>
      <c r="B162" s="8">
        <v>56</v>
      </c>
      <c r="C162" s="8">
        <v>28</v>
      </c>
      <c r="D162" s="15">
        <v>8.3000000000000007</v>
      </c>
      <c r="E162" s="8"/>
      <c r="F162" s="15">
        <v>8.3000000000000007</v>
      </c>
      <c r="G162" s="8"/>
      <c r="H162" s="7" t="s">
        <v>25</v>
      </c>
      <c r="I162" s="8">
        <v>130</v>
      </c>
      <c r="J162" s="13">
        <v>0.35</v>
      </c>
      <c r="K162" s="8">
        <v>3</v>
      </c>
      <c r="L162" s="8">
        <v>24</v>
      </c>
      <c r="M162" s="8">
        <v>42</v>
      </c>
      <c r="N162" s="8">
        <v>150</v>
      </c>
      <c r="O162" s="8" t="s">
        <v>60</v>
      </c>
      <c r="P162" s="8" t="s">
        <v>61</v>
      </c>
      <c r="Q162" s="7" t="s">
        <v>64</v>
      </c>
      <c r="R162" s="8">
        <v>25</v>
      </c>
      <c r="S162" s="8" t="s">
        <v>63</v>
      </c>
    </row>
    <row r="163" spans="1:19">
      <c r="A163" s="5" t="s">
        <v>68</v>
      </c>
      <c r="B163" s="8">
        <v>56</v>
      </c>
      <c r="C163" s="8">
        <v>33</v>
      </c>
      <c r="D163" s="15">
        <v>1.1000000000000001</v>
      </c>
      <c r="E163" s="8"/>
      <c r="F163" s="15">
        <v>1.1000000000000001</v>
      </c>
      <c r="G163" s="8"/>
      <c r="H163" s="7" t="s">
        <v>25</v>
      </c>
      <c r="I163" s="8">
        <v>38</v>
      </c>
      <c r="J163" s="13">
        <v>0.85</v>
      </c>
      <c r="K163" s="8">
        <v>1</v>
      </c>
      <c r="L163" s="8">
        <v>16</v>
      </c>
      <c r="M163" s="8">
        <v>16</v>
      </c>
      <c r="N163" s="8">
        <v>230</v>
      </c>
      <c r="O163" s="8" t="s">
        <v>60</v>
      </c>
      <c r="P163" s="8" t="s">
        <v>61</v>
      </c>
      <c r="Q163" s="7" t="s">
        <v>64</v>
      </c>
      <c r="R163" s="8">
        <v>10</v>
      </c>
      <c r="S163" s="8" t="s">
        <v>63</v>
      </c>
    </row>
    <row r="164" spans="1:19">
      <c r="A164" s="5" t="s">
        <v>68</v>
      </c>
      <c r="B164" s="8">
        <v>56</v>
      </c>
      <c r="C164" s="8">
        <v>29</v>
      </c>
      <c r="D164" s="15">
        <v>0.5</v>
      </c>
      <c r="E164" s="8"/>
      <c r="F164" s="15">
        <v>0.5</v>
      </c>
      <c r="G164" s="8"/>
      <c r="H164" s="7" t="s">
        <v>25</v>
      </c>
      <c r="I164" s="8">
        <v>42</v>
      </c>
      <c r="J164" s="13">
        <v>0.7</v>
      </c>
      <c r="K164" s="8" t="s">
        <v>27</v>
      </c>
      <c r="L164" s="8">
        <v>19</v>
      </c>
      <c r="M164" s="8">
        <v>20</v>
      </c>
      <c r="N164" s="8">
        <v>250</v>
      </c>
      <c r="O164" s="8" t="s">
        <v>60</v>
      </c>
      <c r="P164" s="8" t="s">
        <v>61</v>
      </c>
      <c r="Q164" s="7" t="s">
        <v>64</v>
      </c>
      <c r="R164" s="8">
        <v>15</v>
      </c>
      <c r="S164" s="8" t="s">
        <v>63</v>
      </c>
    </row>
    <row r="165" spans="1:19">
      <c r="A165" s="5" t="s">
        <v>68</v>
      </c>
      <c r="B165" s="8">
        <v>56</v>
      </c>
      <c r="C165" s="8">
        <v>46</v>
      </c>
      <c r="D165" s="15">
        <v>3.6</v>
      </c>
      <c r="E165" s="8"/>
      <c r="F165" s="15">
        <v>3.6</v>
      </c>
      <c r="G165" s="8"/>
      <c r="H165" s="7" t="s">
        <v>38</v>
      </c>
      <c r="I165" s="8">
        <v>44</v>
      </c>
      <c r="J165" s="13">
        <v>0.75</v>
      </c>
      <c r="K165" s="8">
        <v>1</v>
      </c>
      <c r="L165" s="8">
        <v>18</v>
      </c>
      <c r="M165" s="8">
        <v>20</v>
      </c>
      <c r="N165" s="8">
        <v>250</v>
      </c>
      <c r="O165" s="8" t="s">
        <v>60</v>
      </c>
      <c r="P165" s="8" t="s">
        <v>61</v>
      </c>
      <c r="Q165" s="7" t="s">
        <v>64</v>
      </c>
      <c r="R165" s="8">
        <v>10</v>
      </c>
      <c r="S165" s="8" t="s">
        <v>63</v>
      </c>
    </row>
    <row r="166" spans="1:19">
      <c r="A166" s="5" t="s">
        <v>68</v>
      </c>
      <c r="B166" s="8">
        <v>57</v>
      </c>
      <c r="C166" s="8">
        <v>18</v>
      </c>
      <c r="D166" s="15">
        <v>0.7</v>
      </c>
      <c r="E166" s="8"/>
      <c r="F166" s="15">
        <v>0.7</v>
      </c>
      <c r="G166" s="8"/>
      <c r="H166" s="7" t="s">
        <v>25</v>
      </c>
      <c r="I166" s="8">
        <v>44</v>
      </c>
      <c r="J166" s="13">
        <v>0.75</v>
      </c>
      <c r="K166" s="8">
        <v>1</v>
      </c>
      <c r="L166" s="8">
        <v>18</v>
      </c>
      <c r="M166" s="8">
        <v>20</v>
      </c>
      <c r="N166" s="8">
        <v>240</v>
      </c>
      <c r="O166" s="8" t="s">
        <v>60</v>
      </c>
      <c r="P166" s="8" t="s">
        <v>61</v>
      </c>
      <c r="Q166" s="7" t="s">
        <v>64</v>
      </c>
      <c r="R166" s="8">
        <v>20</v>
      </c>
      <c r="S166" s="8" t="s">
        <v>63</v>
      </c>
    </row>
    <row r="167" spans="1:19">
      <c r="A167" s="5" t="s">
        <v>68</v>
      </c>
      <c r="B167" s="8">
        <v>57</v>
      </c>
      <c r="C167" s="8">
        <v>20</v>
      </c>
      <c r="D167" s="15">
        <v>3.2</v>
      </c>
      <c r="E167" s="8"/>
      <c r="F167" s="15">
        <v>3.2</v>
      </c>
      <c r="G167" s="8"/>
      <c r="H167" s="7" t="s">
        <v>207</v>
      </c>
      <c r="I167" s="8">
        <v>38</v>
      </c>
      <c r="J167" s="13">
        <v>0.9</v>
      </c>
      <c r="K167" s="8" t="s">
        <v>27</v>
      </c>
      <c r="L167" s="8">
        <v>17</v>
      </c>
      <c r="M167" s="8">
        <v>16</v>
      </c>
      <c r="N167" s="8">
        <v>240</v>
      </c>
      <c r="O167" s="8" t="s">
        <v>60</v>
      </c>
      <c r="P167" s="8" t="s">
        <v>61</v>
      </c>
      <c r="Q167" s="7" t="s">
        <v>64</v>
      </c>
      <c r="R167" s="8">
        <v>15</v>
      </c>
      <c r="S167" s="8" t="s">
        <v>63</v>
      </c>
    </row>
    <row r="168" spans="1:19">
      <c r="A168" s="5" t="s">
        <v>68</v>
      </c>
      <c r="B168" s="8">
        <v>57</v>
      </c>
      <c r="C168" s="8">
        <v>4</v>
      </c>
      <c r="D168" s="15">
        <v>3.3</v>
      </c>
      <c r="E168" s="8"/>
      <c r="F168" s="15">
        <v>3.3</v>
      </c>
      <c r="G168" s="8"/>
      <c r="H168" s="7" t="s">
        <v>25</v>
      </c>
      <c r="I168" s="8">
        <v>40</v>
      </c>
      <c r="J168" s="13">
        <v>0.8</v>
      </c>
      <c r="K168" s="8">
        <v>1</v>
      </c>
      <c r="L168" s="8">
        <v>17</v>
      </c>
      <c r="M168" s="8">
        <v>16</v>
      </c>
      <c r="N168" s="8">
        <v>240</v>
      </c>
      <c r="O168" s="8" t="s">
        <v>60</v>
      </c>
      <c r="P168" s="8" t="s">
        <v>61</v>
      </c>
      <c r="Q168" s="7" t="s">
        <v>64</v>
      </c>
      <c r="R168" s="8">
        <v>20</v>
      </c>
      <c r="S168" s="8" t="s">
        <v>63</v>
      </c>
    </row>
    <row r="169" spans="1:19">
      <c r="A169" s="5" t="s">
        <v>68</v>
      </c>
      <c r="B169" s="8">
        <v>1</v>
      </c>
      <c r="C169" s="8">
        <v>15</v>
      </c>
      <c r="D169" s="15">
        <v>1.5</v>
      </c>
      <c r="E169" s="8"/>
      <c r="F169" s="15">
        <v>1.5</v>
      </c>
      <c r="G169" s="8"/>
      <c r="H169" s="7" t="s">
        <v>208</v>
      </c>
      <c r="I169" s="8">
        <v>37</v>
      </c>
      <c r="J169" s="13">
        <v>0.75</v>
      </c>
      <c r="K169" s="8" t="s">
        <v>27</v>
      </c>
      <c r="L169" s="8">
        <v>17</v>
      </c>
      <c r="M169" s="8">
        <v>20</v>
      </c>
      <c r="N169" s="8">
        <v>220</v>
      </c>
      <c r="O169" s="8" t="s">
        <v>60</v>
      </c>
      <c r="P169" s="8" t="s">
        <v>61</v>
      </c>
      <c r="Q169" s="7" t="s">
        <v>64</v>
      </c>
      <c r="R169" s="8">
        <v>25</v>
      </c>
      <c r="S169" s="8" t="s">
        <v>63</v>
      </c>
    </row>
    <row r="170" spans="1:19">
      <c r="A170" s="5" t="s">
        <v>68</v>
      </c>
      <c r="B170" s="8">
        <v>2</v>
      </c>
      <c r="C170" s="8">
        <v>11</v>
      </c>
      <c r="D170" s="15">
        <v>1</v>
      </c>
      <c r="E170" s="8"/>
      <c r="F170" s="15">
        <v>1</v>
      </c>
      <c r="G170" s="8"/>
      <c r="H170" s="7" t="s">
        <v>209</v>
      </c>
      <c r="I170" s="8">
        <v>35</v>
      </c>
      <c r="J170" s="13">
        <v>0.8</v>
      </c>
      <c r="K170" s="8" t="s">
        <v>27</v>
      </c>
      <c r="L170" s="8">
        <v>17</v>
      </c>
      <c r="M170" s="8">
        <v>18</v>
      </c>
      <c r="N170" s="8">
        <v>300</v>
      </c>
      <c r="O170" s="8" t="s">
        <v>60</v>
      </c>
      <c r="P170" s="8" t="s">
        <v>61</v>
      </c>
      <c r="Q170" s="7" t="s">
        <v>64</v>
      </c>
      <c r="R170" s="8">
        <v>20</v>
      </c>
      <c r="S170" s="8" t="s">
        <v>63</v>
      </c>
    </row>
    <row r="171" spans="1:19">
      <c r="A171" s="5" t="s">
        <v>68</v>
      </c>
      <c r="B171" s="8">
        <v>5</v>
      </c>
      <c r="C171" s="8">
        <v>7</v>
      </c>
      <c r="D171" s="15">
        <v>1.7</v>
      </c>
      <c r="E171" s="8"/>
      <c r="F171" s="15">
        <v>1.7</v>
      </c>
      <c r="G171" s="8"/>
      <c r="H171" s="7" t="s">
        <v>32</v>
      </c>
      <c r="I171" s="8">
        <v>65</v>
      </c>
      <c r="J171" s="13">
        <v>0.7</v>
      </c>
      <c r="K171" s="8">
        <v>1</v>
      </c>
      <c r="L171" s="8">
        <v>24</v>
      </c>
      <c r="M171" s="8">
        <v>28</v>
      </c>
      <c r="N171" s="8">
        <v>360</v>
      </c>
      <c r="O171" s="8" t="s">
        <v>60</v>
      </c>
      <c r="P171" s="8" t="s">
        <v>61</v>
      </c>
      <c r="Q171" s="7" t="s">
        <v>64</v>
      </c>
      <c r="R171" s="8">
        <v>20</v>
      </c>
      <c r="S171" s="8" t="s">
        <v>63</v>
      </c>
    </row>
    <row r="172" spans="1:19">
      <c r="A172" s="5" t="s">
        <v>68</v>
      </c>
      <c r="B172" s="8">
        <v>6</v>
      </c>
      <c r="C172" s="8">
        <v>4</v>
      </c>
      <c r="D172" s="15">
        <v>1.6</v>
      </c>
      <c r="E172" s="8"/>
      <c r="F172" s="15">
        <v>1.6</v>
      </c>
      <c r="G172" s="8"/>
      <c r="H172" s="77" t="s">
        <v>210</v>
      </c>
      <c r="I172" s="8">
        <v>40</v>
      </c>
      <c r="J172" s="13">
        <v>0.8</v>
      </c>
      <c r="K172" s="8">
        <v>1</v>
      </c>
      <c r="L172" s="8">
        <v>17</v>
      </c>
      <c r="M172" s="8">
        <v>20</v>
      </c>
      <c r="N172" s="8">
        <v>200</v>
      </c>
      <c r="O172" s="8" t="s">
        <v>60</v>
      </c>
      <c r="P172" s="8" t="s">
        <v>61</v>
      </c>
      <c r="Q172" s="7" t="s">
        <v>64</v>
      </c>
      <c r="R172" s="8">
        <v>25</v>
      </c>
      <c r="S172" s="8" t="s">
        <v>63</v>
      </c>
    </row>
    <row r="173" spans="1:19">
      <c r="A173" s="5" t="s">
        <v>68</v>
      </c>
      <c r="B173" s="8">
        <v>7</v>
      </c>
      <c r="C173" s="8">
        <v>14</v>
      </c>
      <c r="D173" s="15">
        <v>11</v>
      </c>
      <c r="E173" s="8"/>
      <c r="F173" s="15">
        <v>11</v>
      </c>
      <c r="G173" s="8"/>
      <c r="H173" s="7" t="s">
        <v>25</v>
      </c>
      <c r="I173" s="8">
        <v>50</v>
      </c>
      <c r="J173" s="13">
        <v>0.7</v>
      </c>
      <c r="K173" s="8">
        <v>1</v>
      </c>
      <c r="L173" s="8">
        <v>20</v>
      </c>
      <c r="M173" s="8">
        <v>22</v>
      </c>
      <c r="N173" s="8">
        <v>280</v>
      </c>
      <c r="O173" s="8" t="s">
        <v>60</v>
      </c>
      <c r="P173" s="8" t="s">
        <v>61</v>
      </c>
      <c r="Q173" s="7" t="s">
        <v>64</v>
      </c>
      <c r="R173" s="8">
        <v>10</v>
      </c>
      <c r="S173" s="8" t="s">
        <v>63</v>
      </c>
    </row>
    <row r="174" spans="1:19">
      <c r="A174" s="5" t="s">
        <v>68</v>
      </c>
      <c r="B174" s="8">
        <v>8</v>
      </c>
      <c r="C174" s="8">
        <v>4</v>
      </c>
      <c r="D174" s="15">
        <v>14</v>
      </c>
      <c r="E174" s="8"/>
      <c r="F174" s="15">
        <v>14</v>
      </c>
      <c r="G174" s="8"/>
      <c r="H174" s="7" t="s">
        <v>148</v>
      </c>
      <c r="I174" s="8">
        <v>46</v>
      </c>
      <c r="J174" s="13">
        <v>0.8</v>
      </c>
      <c r="K174" s="8">
        <v>1</v>
      </c>
      <c r="L174" s="8">
        <v>17</v>
      </c>
      <c r="M174" s="8">
        <v>18</v>
      </c>
      <c r="N174" s="8">
        <v>250</v>
      </c>
      <c r="O174" s="8" t="s">
        <v>60</v>
      </c>
      <c r="P174" s="8" t="s">
        <v>61</v>
      </c>
      <c r="Q174" s="7" t="s">
        <v>64</v>
      </c>
      <c r="R174" s="8">
        <v>10</v>
      </c>
      <c r="S174" s="8" t="s">
        <v>63</v>
      </c>
    </row>
    <row r="175" spans="1:19">
      <c r="A175" s="5" t="s">
        <v>68</v>
      </c>
      <c r="B175" s="8">
        <v>12</v>
      </c>
      <c r="C175" s="8">
        <v>18</v>
      </c>
      <c r="D175" s="15">
        <v>9.6</v>
      </c>
      <c r="E175" s="8"/>
      <c r="F175" s="15">
        <v>9.6</v>
      </c>
      <c r="G175" s="8"/>
      <c r="H175" s="7" t="s">
        <v>25</v>
      </c>
      <c r="I175" s="8">
        <v>75</v>
      </c>
      <c r="J175" s="13">
        <v>0.7</v>
      </c>
      <c r="K175" s="8">
        <v>2</v>
      </c>
      <c r="L175" s="8">
        <v>22</v>
      </c>
      <c r="M175" s="8">
        <v>24</v>
      </c>
      <c r="N175" s="8">
        <v>320</v>
      </c>
      <c r="O175" s="8" t="s">
        <v>60</v>
      </c>
      <c r="P175" s="8" t="s">
        <v>61</v>
      </c>
      <c r="Q175" s="7" t="s">
        <v>64</v>
      </c>
      <c r="R175" s="8">
        <v>15</v>
      </c>
      <c r="S175" s="8" t="s">
        <v>63</v>
      </c>
    </row>
    <row r="176" spans="1:19">
      <c r="A176" s="5" t="s">
        <v>68</v>
      </c>
      <c r="B176" s="8">
        <v>13</v>
      </c>
      <c r="C176" s="8">
        <v>11</v>
      </c>
      <c r="D176" s="15">
        <v>1</v>
      </c>
      <c r="E176" s="8"/>
      <c r="F176" s="15">
        <v>1</v>
      </c>
      <c r="G176" s="8"/>
      <c r="H176" s="7" t="s">
        <v>38</v>
      </c>
      <c r="I176" s="8">
        <v>75</v>
      </c>
      <c r="J176" s="13">
        <v>0.7</v>
      </c>
      <c r="K176" s="8">
        <v>1</v>
      </c>
      <c r="L176" s="8">
        <v>23</v>
      </c>
      <c r="M176" s="8">
        <v>28</v>
      </c>
      <c r="N176" s="8">
        <v>340</v>
      </c>
      <c r="O176" s="8" t="s">
        <v>60</v>
      </c>
      <c r="P176" s="8" t="s">
        <v>61</v>
      </c>
      <c r="Q176" s="7" t="s">
        <v>64</v>
      </c>
      <c r="R176" s="8">
        <v>25</v>
      </c>
      <c r="S176" s="8" t="s">
        <v>63</v>
      </c>
    </row>
    <row r="177" spans="1:19">
      <c r="A177" s="5" t="s">
        <v>68</v>
      </c>
      <c r="B177" s="8">
        <v>13</v>
      </c>
      <c r="C177" s="8">
        <v>18</v>
      </c>
      <c r="D177" s="15">
        <v>2.5</v>
      </c>
      <c r="E177" s="8"/>
      <c r="F177" s="15">
        <v>2.5</v>
      </c>
      <c r="G177" s="8"/>
      <c r="H177" s="7" t="s">
        <v>38</v>
      </c>
      <c r="I177" s="8">
        <v>36</v>
      </c>
      <c r="J177" s="13">
        <v>0.8</v>
      </c>
      <c r="K177" s="8">
        <v>1</v>
      </c>
      <c r="L177" s="8">
        <v>15</v>
      </c>
      <c r="M177" s="8">
        <v>16</v>
      </c>
      <c r="N177" s="8">
        <v>220</v>
      </c>
      <c r="O177" s="8" t="s">
        <v>60</v>
      </c>
      <c r="P177" s="8" t="s">
        <v>61</v>
      </c>
      <c r="Q177" s="7" t="s">
        <v>64</v>
      </c>
      <c r="R177" s="8">
        <v>20</v>
      </c>
      <c r="S177" s="8" t="s">
        <v>63</v>
      </c>
    </row>
    <row r="178" spans="1:19">
      <c r="A178" s="5" t="s">
        <v>68</v>
      </c>
      <c r="B178" s="8">
        <v>13</v>
      </c>
      <c r="C178" s="8">
        <v>21</v>
      </c>
      <c r="D178" s="15">
        <v>2.4</v>
      </c>
      <c r="E178" s="8"/>
      <c r="F178" s="15">
        <v>2.4</v>
      </c>
      <c r="G178" s="8"/>
      <c r="H178" s="7" t="s">
        <v>38</v>
      </c>
      <c r="I178" s="8">
        <v>27</v>
      </c>
      <c r="J178" s="13">
        <v>0.7</v>
      </c>
      <c r="K178" s="8">
        <v>2</v>
      </c>
      <c r="L178" s="8">
        <v>9</v>
      </c>
      <c r="M178" s="8">
        <v>10</v>
      </c>
      <c r="N178" s="8">
        <v>80</v>
      </c>
      <c r="O178" s="8" t="s">
        <v>60</v>
      </c>
      <c r="P178" s="8" t="s">
        <v>61</v>
      </c>
      <c r="Q178" s="7" t="s">
        <v>64</v>
      </c>
      <c r="R178" s="8">
        <v>20</v>
      </c>
      <c r="S178" s="8" t="s">
        <v>63</v>
      </c>
    </row>
    <row r="179" spans="1:19">
      <c r="A179" s="5" t="s">
        <v>68</v>
      </c>
      <c r="B179" s="8">
        <v>9</v>
      </c>
      <c r="C179" s="8">
        <v>45</v>
      </c>
      <c r="D179" s="107">
        <v>5.7</v>
      </c>
      <c r="E179" s="4"/>
      <c r="F179" s="107"/>
      <c r="G179" s="8"/>
      <c r="H179" s="7" t="s">
        <v>148</v>
      </c>
      <c r="I179" s="8">
        <v>80</v>
      </c>
      <c r="J179" s="13">
        <v>0.6</v>
      </c>
      <c r="K179" s="8">
        <v>2</v>
      </c>
      <c r="L179" s="8">
        <v>23</v>
      </c>
      <c r="M179" s="8">
        <v>28</v>
      </c>
      <c r="N179" s="8">
        <v>280</v>
      </c>
      <c r="O179" s="8" t="s">
        <v>60</v>
      </c>
      <c r="P179" s="8" t="s">
        <v>61</v>
      </c>
      <c r="Q179" s="7" t="s">
        <v>64</v>
      </c>
      <c r="R179" s="8">
        <v>20</v>
      </c>
      <c r="S179" s="8" t="s">
        <v>63</v>
      </c>
    </row>
    <row r="180" spans="1:19">
      <c r="A180" s="5" t="s">
        <v>68</v>
      </c>
      <c r="B180" s="8">
        <v>19</v>
      </c>
      <c r="C180" s="8">
        <v>4</v>
      </c>
      <c r="D180" s="15">
        <v>2.6</v>
      </c>
      <c r="E180" s="8"/>
      <c r="F180" s="15">
        <v>2.6</v>
      </c>
      <c r="G180" s="8"/>
      <c r="H180" s="7" t="s">
        <v>211</v>
      </c>
      <c r="I180" s="8">
        <v>47</v>
      </c>
      <c r="J180" s="13">
        <v>0.75</v>
      </c>
      <c r="K180" s="8">
        <v>2</v>
      </c>
      <c r="L180" s="8">
        <v>16</v>
      </c>
      <c r="M180" s="8">
        <v>18</v>
      </c>
      <c r="N180" s="8">
        <v>190</v>
      </c>
      <c r="O180" s="8" t="s">
        <v>60</v>
      </c>
      <c r="P180" s="8" t="s">
        <v>61</v>
      </c>
      <c r="Q180" s="7" t="s">
        <v>64</v>
      </c>
      <c r="R180" s="8">
        <v>15</v>
      </c>
      <c r="S180" s="8" t="s">
        <v>63</v>
      </c>
    </row>
    <row r="181" spans="1:19">
      <c r="A181" s="5" t="s">
        <v>68</v>
      </c>
      <c r="B181" s="8">
        <v>19</v>
      </c>
      <c r="C181" s="8">
        <v>5</v>
      </c>
      <c r="D181" s="15">
        <v>15.5</v>
      </c>
      <c r="E181" s="8"/>
      <c r="F181" s="15">
        <v>15.5</v>
      </c>
      <c r="G181" s="8"/>
      <c r="H181" s="7" t="s">
        <v>212</v>
      </c>
      <c r="I181" s="8">
        <v>45</v>
      </c>
      <c r="J181" s="13">
        <v>0.8</v>
      </c>
      <c r="K181" s="8">
        <v>2</v>
      </c>
      <c r="L181" s="8">
        <v>16</v>
      </c>
      <c r="M181" s="8">
        <v>18</v>
      </c>
      <c r="N181" s="8">
        <v>210</v>
      </c>
      <c r="O181" s="8" t="s">
        <v>60</v>
      </c>
      <c r="P181" s="8" t="s">
        <v>61</v>
      </c>
      <c r="Q181" s="7" t="s">
        <v>64</v>
      </c>
      <c r="R181" s="8">
        <v>10</v>
      </c>
      <c r="S181" s="8" t="s">
        <v>63</v>
      </c>
    </row>
    <row r="182" spans="1:19">
      <c r="A182" s="5" t="s">
        <v>68</v>
      </c>
      <c r="B182" s="8">
        <v>15</v>
      </c>
      <c r="C182" s="8">
        <v>4</v>
      </c>
      <c r="D182" s="15">
        <v>1.9</v>
      </c>
      <c r="E182" s="8"/>
      <c r="F182" s="15">
        <v>1.9</v>
      </c>
      <c r="G182" s="8"/>
      <c r="H182" s="7" t="s">
        <v>213</v>
      </c>
      <c r="I182" s="8">
        <v>60</v>
      </c>
      <c r="J182" s="13">
        <v>0.7</v>
      </c>
      <c r="K182" s="8">
        <v>2</v>
      </c>
      <c r="L182" s="8">
        <v>19</v>
      </c>
      <c r="M182" s="8">
        <v>24</v>
      </c>
      <c r="N182" s="8">
        <v>250</v>
      </c>
      <c r="O182" s="8" t="s">
        <v>60</v>
      </c>
      <c r="P182" s="8" t="s">
        <v>61</v>
      </c>
      <c r="Q182" s="7" t="s">
        <v>64</v>
      </c>
      <c r="R182" s="8">
        <v>25</v>
      </c>
      <c r="S182" s="8" t="s">
        <v>63</v>
      </c>
    </row>
    <row r="183" spans="1:19">
      <c r="A183" s="5" t="s">
        <v>68</v>
      </c>
      <c r="B183" s="8">
        <v>15</v>
      </c>
      <c r="C183" s="8">
        <v>9</v>
      </c>
      <c r="D183" s="15">
        <v>9</v>
      </c>
      <c r="E183" s="8"/>
      <c r="F183" s="15">
        <v>9</v>
      </c>
      <c r="G183" s="8"/>
      <c r="H183" s="7" t="s">
        <v>214</v>
      </c>
      <c r="I183" s="8">
        <v>55</v>
      </c>
      <c r="J183" s="13">
        <v>0.7</v>
      </c>
      <c r="K183" s="8">
        <v>2</v>
      </c>
      <c r="L183" s="8">
        <v>16</v>
      </c>
      <c r="M183" s="8">
        <v>18</v>
      </c>
      <c r="N183" s="8">
        <v>150</v>
      </c>
      <c r="O183" s="8" t="s">
        <v>60</v>
      </c>
      <c r="P183" s="8" t="s">
        <v>61</v>
      </c>
      <c r="Q183" s="7" t="s">
        <v>64</v>
      </c>
      <c r="R183" s="8">
        <v>10</v>
      </c>
      <c r="S183" s="8" t="s">
        <v>63</v>
      </c>
    </row>
    <row r="184" spans="1:19">
      <c r="A184" s="5" t="s">
        <v>68</v>
      </c>
      <c r="B184" s="8">
        <v>22</v>
      </c>
      <c r="C184" s="8">
        <v>5</v>
      </c>
      <c r="D184" s="15">
        <v>9.3000000000000007</v>
      </c>
      <c r="E184" s="8"/>
      <c r="F184" s="15">
        <v>9.3000000000000007</v>
      </c>
      <c r="G184" s="8"/>
      <c r="H184" s="7" t="s">
        <v>196</v>
      </c>
      <c r="I184" s="8">
        <v>80</v>
      </c>
      <c r="J184" s="13">
        <v>0.6</v>
      </c>
      <c r="K184" s="8">
        <v>2</v>
      </c>
      <c r="L184" s="8">
        <v>21</v>
      </c>
      <c r="M184" s="8">
        <v>28</v>
      </c>
      <c r="N184" s="8">
        <v>240</v>
      </c>
      <c r="O184" s="8" t="s">
        <v>60</v>
      </c>
      <c r="P184" s="8" t="s">
        <v>61</v>
      </c>
      <c r="Q184" s="7" t="s">
        <v>64</v>
      </c>
      <c r="R184" s="8">
        <v>15</v>
      </c>
      <c r="S184" s="8" t="s">
        <v>63</v>
      </c>
    </row>
    <row r="185" spans="1:19">
      <c r="A185" s="5" t="s">
        <v>68</v>
      </c>
      <c r="B185" s="8">
        <v>22</v>
      </c>
      <c r="C185" s="8">
        <v>12</v>
      </c>
      <c r="D185" s="15">
        <v>2.4</v>
      </c>
      <c r="E185" s="8"/>
      <c r="F185" s="15">
        <v>2.4</v>
      </c>
      <c r="G185" s="8"/>
      <c r="H185" s="7" t="s">
        <v>25</v>
      </c>
      <c r="I185" s="8">
        <v>80</v>
      </c>
      <c r="J185" s="13">
        <v>0.5</v>
      </c>
      <c r="K185" s="8">
        <v>2</v>
      </c>
      <c r="L185" s="8">
        <v>23</v>
      </c>
      <c r="M185" s="8">
        <v>28</v>
      </c>
      <c r="N185" s="8">
        <v>240</v>
      </c>
      <c r="O185" s="8" t="s">
        <v>60</v>
      </c>
      <c r="P185" s="8" t="s">
        <v>61</v>
      </c>
      <c r="Q185" s="7" t="s">
        <v>64</v>
      </c>
      <c r="R185" s="8">
        <v>25</v>
      </c>
      <c r="S185" s="8" t="s">
        <v>63</v>
      </c>
    </row>
    <row r="186" spans="1:19">
      <c r="A186" s="5" t="s">
        <v>68</v>
      </c>
      <c r="B186" s="8">
        <v>23</v>
      </c>
      <c r="C186" s="8">
        <v>14</v>
      </c>
      <c r="D186" s="15">
        <v>2.6</v>
      </c>
      <c r="E186" s="8"/>
      <c r="F186" s="15">
        <v>2.6</v>
      </c>
      <c r="G186" s="8"/>
      <c r="H186" s="7" t="s">
        <v>215</v>
      </c>
      <c r="I186" s="8">
        <v>39</v>
      </c>
      <c r="J186" s="13">
        <v>0.7</v>
      </c>
      <c r="K186" s="8">
        <v>1</v>
      </c>
      <c r="L186" s="8">
        <v>16</v>
      </c>
      <c r="M186" s="8">
        <v>16</v>
      </c>
      <c r="N186" s="8">
        <v>190</v>
      </c>
      <c r="O186" s="8" t="s">
        <v>60</v>
      </c>
      <c r="P186" s="8" t="s">
        <v>61</v>
      </c>
      <c r="Q186" s="7" t="s">
        <v>64</v>
      </c>
      <c r="R186" s="8">
        <v>30</v>
      </c>
      <c r="S186" s="8" t="s">
        <v>63</v>
      </c>
    </row>
    <row r="187" spans="1:19">
      <c r="A187" s="5" t="s">
        <v>68</v>
      </c>
      <c r="B187" s="8">
        <v>23</v>
      </c>
      <c r="C187" s="8">
        <v>15</v>
      </c>
      <c r="D187" s="15">
        <v>3</v>
      </c>
      <c r="E187" s="8"/>
      <c r="F187" s="15">
        <v>3</v>
      </c>
      <c r="G187" s="8"/>
      <c r="H187" s="7" t="s">
        <v>36</v>
      </c>
      <c r="I187" s="8">
        <v>40</v>
      </c>
      <c r="J187" s="13">
        <v>0.7</v>
      </c>
      <c r="K187" s="8">
        <v>1</v>
      </c>
      <c r="L187" s="8">
        <v>16</v>
      </c>
      <c r="M187" s="8">
        <v>18</v>
      </c>
      <c r="N187" s="8">
        <v>190</v>
      </c>
      <c r="O187" s="8" t="s">
        <v>60</v>
      </c>
      <c r="P187" s="8" t="s">
        <v>61</v>
      </c>
      <c r="Q187" s="7" t="s">
        <v>64</v>
      </c>
      <c r="R187" s="8">
        <v>20</v>
      </c>
      <c r="S187" s="8" t="s">
        <v>63</v>
      </c>
    </row>
    <row r="188" spans="1:19">
      <c r="A188" s="5" t="s">
        <v>68</v>
      </c>
      <c r="B188" s="8">
        <v>23</v>
      </c>
      <c r="C188" s="8">
        <v>16</v>
      </c>
      <c r="D188" s="15">
        <v>5.8</v>
      </c>
      <c r="E188" s="8"/>
      <c r="F188" s="15">
        <v>5.8</v>
      </c>
      <c r="G188" s="8"/>
      <c r="H188" s="7" t="s">
        <v>165</v>
      </c>
      <c r="I188" s="8">
        <v>50</v>
      </c>
      <c r="J188" s="13">
        <v>0.6</v>
      </c>
      <c r="K188" s="8">
        <v>2</v>
      </c>
      <c r="L188" s="8">
        <v>16</v>
      </c>
      <c r="M188" s="8">
        <v>18</v>
      </c>
      <c r="N188" s="8">
        <v>150</v>
      </c>
      <c r="O188" s="8" t="s">
        <v>60</v>
      </c>
      <c r="P188" s="8" t="s">
        <v>61</v>
      </c>
      <c r="Q188" s="7" t="s">
        <v>64</v>
      </c>
      <c r="R188" s="8">
        <v>15</v>
      </c>
      <c r="S188" s="8" t="s">
        <v>63</v>
      </c>
    </row>
    <row r="189" spans="1:19">
      <c r="A189" s="5" t="s">
        <v>68</v>
      </c>
      <c r="B189" s="8">
        <v>23</v>
      </c>
      <c r="C189" s="8">
        <v>34</v>
      </c>
      <c r="D189" s="15">
        <v>6.6</v>
      </c>
      <c r="E189" s="8"/>
      <c r="F189" s="15">
        <v>6.6</v>
      </c>
      <c r="G189" s="8"/>
      <c r="H189" s="7" t="s">
        <v>216</v>
      </c>
      <c r="I189" s="8">
        <v>42</v>
      </c>
      <c r="J189" s="13">
        <v>0.75</v>
      </c>
      <c r="K189" s="8">
        <v>1</v>
      </c>
      <c r="L189" s="8">
        <v>17</v>
      </c>
      <c r="M189" s="8">
        <v>18</v>
      </c>
      <c r="N189" s="8">
        <v>240</v>
      </c>
      <c r="O189" s="8" t="s">
        <v>60</v>
      </c>
      <c r="P189" s="8" t="s">
        <v>61</v>
      </c>
      <c r="Q189" s="7" t="s">
        <v>64</v>
      </c>
      <c r="R189" s="8">
        <v>15</v>
      </c>
      <c r="S189" s="8" t="s">
        <v>63</v>
      </c>
    </row>
    <row r="190" spans="1:19">
      <c r="A190" s="5" t="s">
        <v>68</v>
      </c>
      <c r="B190" s="8">
        <v>23</v>
      </c>
      <c r="C190" s="8">
        <v>29</v>
      </c>
      <c r="D190" s="15">
        <v>2.8</v>
      </c>
      <c r="E190" s="8"/>
      <c r="F190" s="15">
        <v>2.8</v>
      </c>
      <c r="G190" s="8"/>
      <c r="H190" s="7" t="s">
        <v>25</v>
      </c>
      <c r="I190" s="8">
        <v>41</v>
      </c>
      <c r="J190" s="13">
        <v>0.7</v>
      </c>
      <c r="K190" s="8">
        <v>1</v>
      </c>
      <c r="L190" s="8">
        <v>17</v>
      </c>
      <c r="M190" s="8">
        <v>20</v>
      </c>
      <c r="N190" s="8">
        <v>220</v>
      </c>
      <c r="O190" s="8" t="s">
        <v>60</v>
      </c>
      <c r="P190" s="8" t="s">
        <v>61</v>
      </c>
      <c r="Q190" s="7" t="s">
        <v>64</v>
      </c>
      <c r="R190" s="8">
        <v>20</v>
      </c>
      <c r="S190" s="8" t="s">
        <v>63</v>
      </c>
    </row>
    <row r="191" spans="1:19">
      <c r="A191" s="5" t="s">
        <v>68</v>
      </c>
      <c r="B191" s="8">
        <v>50</v>
      </c>
      <c r="C191" s="8">
        <v>11</v>
      </c>
      <c r="D191" s="15">
        <v>3.1</v>
      </c>
      <c r="E191" s="8"/>
      <c r="F191" s="15">
        <v>3.1</v>
      </c>
      <c r="G191" s="8"/>
      <c r="H191" s="7" t="s">
        <v>25</v>
      </c>
      <c r="I191" s="8">
        <v>40</v>
      </c>
      <c r="J191" s="13">
        <v>0.7</v>
      </c>
      <c r="K191" s="8">
        <v>1</v>
      </c>
      <c r="L191" s="8">
        <v>17</v>
      </c>
      <c r="M191" s="8">
        <v>18</v>
      </c>
      <c r="N191" s="8">
        <v>210</v>
      </c>
      <c r="O191" s="8" t="s">
        <v>60</v>
      </c>
      <c r="P191" s="8" t="s">
        <v>61</v>
      </c>
      <c r="Q191" s="7" t="s">
        <v>64</v>
      </c>
      <c r="R191" s="8">
        <v>25</v>
      </c>
      <c r="S191" s="8" t="s">
        <v>63</v>
      </c>
    </row>
    <row r="192" spans="1:19">
      <c r="A192" s="5" t="s">
        <v>68</v>
      </c>
      <c r="B192" s="8">
        <v>52</v>
      </c>
      <c r="C192" s="8">
        <v>32</v>
      </c>
      <c r="D192" s="15">
        <v>3</v>
      </c>
      <c r="E192" s="8"/>
      <c r="F192" s="15">
        <v>3</v>
      </c>
      <c r="G192" s="8"/>
      <c r="H192" s="7" t="s">
        <v>217</v>
      </c>
      <c r="I192" s="8">
        <v>35</v>
      </c>
      <c r="J192" s="13">
        <v>0.8</v>
      </c>
      <c r="K192" s="8" t="s">
        <v>27</v>
      </c>
      <c r="L192" s="8">
        <v>17</v>
      </c>
      <c r="M192" s="8">
        <v>16</v>
      </c>
      <c r="N192" s="8">
        <v>220</v>
      </c>
      <c r="O192" s="8" t="s">
        <v>60</v>
      </c>
      <c r="P192" s="8" t="s">
        <v>61</v>
      </c>
      <c r="Q192" s="7" t="s">
        <v>64</v>
      </c>
      <c r="R192" s="8">
        <v>20</v>
      </c>
      <c r="S192" s="8" t="s">
        <v>63</v>
      </c>
    </row>
    <row r="193" spans="1:19">
      <c r="A193" s="5" t="s">
        <v>68</v>
      </c>
      <c r="B193" s="8">
        <v>50</v>
      </c>
      <c r="C193" s="8">
        <v>33</v>
      </c>
      <c r="D193" s="15">
        <v>0.4</v>
      </c>
      <c r="E193" s="8"/>
      <c r="F193" s="15">
        <v>0.4</v>
      </c>
      <c r="G193" s="8"/>
      <c r="H193" s="7" t="s">
        <v>25</v>
      </c>
      <c r="I193" s="8">
        <v>40</v>
      </c>
      <c r="J193" s="13">
        <v>0.7</v>
      </c>
      <c r="K193" s="8">
        <v>1</v>
      </c>
      <c r="L193" s="8">
        <v>17</v>
      </c>
      <c r="M193" s="8">
        <v>18</v>
      </c>
      <c r="N193" s="8">
        <v>210</v>
      </c>
      <c r="O193" s="8" t="s">
        <v>60</v>
      </c>
      <c r="P193" s="8" t="s">
        <v>61</v>
      </c>
      <c r="Q193" s="7" t="s">
        <v>64</v>
      </c>
      <c r="R193" s="8">
        <v>30</v>
      </c>
      <c r="S193" s="8" t="s">
        <v>63</v>
      </c>
    </row>
    <row r="194" spans="1:19">
      <c r="A194" s="5" t="s">
        <v>68</v>
      </c>
      <c r="B194" s="8">
        <v>50</v>
      </c>
      <c r="C194" s="8">
        <v>34</v>
      </c>
      <c r="D194" s="15">
        <v>1.3</v>
      </c>
      <c r="E194" s="8"/>
      <c r="F194" s="15">
        <v>1.3</v>
      </c>
      <c r="G194" s="8"/>
      <c r="H194" s="7" t="s">
        <v>25</v>
      </c>
      <c r="I194" s="8">
        <v>40</v>
      </c>
      <c r="J194" s="13">
        <v>0.7</v>
      </c>
      <c r="K194" s="8">
        <v>1</v>
      </c>
      <c r="L194" s="8">
        <v>17</v>
      </c>
      <c r="M194" s="8">
        <v>18</v>
      </c>
      <c r="N194" s="8">
        <v>210</v>
      </c>
      <c r="O194" s="8" t="s">
        <v>60</v>
      </c>
      <c r="P194" s="8" t="s">
        <v>61</v>
      </c>
      <c r="Q194" s="7" t="s">
        <v>64</v>
      </c>
      <c r="R194" s="8">
        <v>25</v>
      </c>
      <c r="S194" s="8" t="s">
        <v>63</v>
      </c>
    </row>
    <row r="195" spans="1:19">
      <c r="A195" s="5" t="s">
        <v>68</v>
      </c>
      <c r="B195" s="8">
        <v>52</v>
      </c>
      <c r="C195" s="8">
        <v>45</v>
      </c>
      <c r="D195" s="15">
        <v>2.4</v>
      </c>
      <c r="E195" s="8"/>
      <c r="F195" s="15">
        <v>2.4</v>
      </c>
      <c r="G195" s="8"/>
      <c r="H195" s="7" t="s">
        <v>25</v>
      </c>
      <c r="I195" s="8">
        <v>35</v>
      </c>
      <c r="J195" s="13">
        <v>0.75</v>
      </c>
      <c r="K195" s="8" t="s">
        <v>27</v>
      </c>
      <c r="L195" s="8">
        <v>17</v>
      </c>
      <c r="M195" s="8">
        <v>18</v>
      </c>
      <c r="N195" s="8">
        <v>230</v>
      </c>
      <c r="O195" s="8" t="s">
        <v>60</v>
      </c>
      <c r="P195" s="8" t="s">
        <v>61</v>
      </c>
      <c r="Q195" s="7" t="s">
        <v>64</v>
      </c>
      <c r="R195" s="8">
        <v>20</v>
      </c>
      <c r="S195" s="8" t="s">
        <v>63</v>
      </c>
    </row>
    <row r="196" spans="1:19">
      <c r="A196" s="5" t="s">
        <v>68</v>
      </c>
      <c r="B196" s="8">
        <v>65</v>
      </c>
      <c r="C196" s="8">
        <v>25</v>
      </c>
      <c r="D196" s="15">
        <v>1.2</v>
      </c>
      <c r="E196" s="8"/>
      <c r="F196" s="15">
        <v>1.2</v>
      </c>
      <c r="G196" s="8"/>
      <c r="H196" s="7" t="s">
        <v>204</v>
      </c>
      <c r="I196" s="8">
        <v>65</v>
      </c>
      <c r="J196" s="13">
        <v>0.55000000000000004</v>
      </c>
      <c r="K196" s="8" t="s">
        <v>27</v>
      </c>
      <c r="L196" s="8">
        <v>25</v>
      </c>
      <c r="M196" s="8">
        <v>32</v>
      </c>
      <c r="N196" s="8">
        <v>270</v>
      </c>
      <c r="O196" s="8" t="s">
        <v>60</v>
      </c>
      <c r="P196" s="8" t="s">
        <v>61</v>
      </c>
      <c r="Q196" s="7" t="s">
        <v>64</v>
      </c>
      <c r="R196" s="8">
        <v>25</v>
      </c>
      <c r="S196" s="8" t="s">
        <v>63</v>
      </c>
    </row>
    <row r="197" spans="1:19">
      <c r="A197" s="5" t="s">
        <v>68</v>
      </c>
      <c r="B197" s="8">
        <v>66</v>
      </c>
      <c r="C197" s="8">
        <v>4</v>
      </c>
      <c r="D197" s="15">
        <v>2.2000000000000002</v>
      </c>
      <c r="E197" s="8"/>
      <c r="F197" s="15">
        <v>2.2000000000000002</v>
      </c>
      <c r="G197" s="8"/>
      <c r="H197" s="7" t="s">
        <v>218</v>
      </c>
      <c r="I197" s="8">
        <v>32</v>
      </c>
      <c r="J197" s="13">
        <v>0.9</v>
      </c>
      <c r="K197" s="8" t="s">
        <v>203</v>
      </c>
      <c r="L197" s="8">
        <v>17</v>
      </c>
      <c r="M197" s="8">
        <v>18</v>
      </c>
      <c r="N197" s="8">
        <v>280</v>
      </c>
      <c r="O197" s="8" t="s">
        <v>60</v>
      </c>
      <c r="P197" s="8" t="s">
        <v>61</v>
      </c>
      <c r="Q197" s="7" t="s">
        <v>64</v>
      </c>
      <c r="R197" s="8">
        <v>25</v>
      </c>
      <c r="S197" s="8" t="s">
        <v>63</v>
      </c>
    </row>
    <row r="198" spans="1:19">
      <c r="A198" s="5" t="s">
        <v>68</v>
      </c>
      <c r="B198" s="8">
        <v>66</v>
      </c>
      <c r="C198" s="8">
        <v>18</v>
      </c>
      <c r="D198" s="15">
        <v>2.7</v>
      </c>
      <c r="E198" s="8"/>
      <c r="F198" s="15">
        <v>2.7</v>
      </c>
      <c r="G198" s="8"/>
      <c r="H198" s="7" t="s">
        <v>207</v>
      </c>
      <c r="I198" s="8">
        <v>60</v>
      </c>
      <c r="J198" s="13">
        <v>0.6</v>
      </c>
      <c r="K198" s="8" t="s">
        <v>27</v>
      </c>
      <c r="L198" s="8">
        <v>25</v>
      </c>
      <c r="M198" s="8">
        <v>32</v>
      </c>
      <c r="N198" s="8">
        <v>290</v>
      </c>
      <c r="O198" s="8" t="s">
        <v>60</v>
      </c>
      <c r="P198" s="8" t="s">
        <v>61</v>
      </c>
      <c r="Q198" s="7" t="s">
        <v>64</v>
      </c>
      <c r="R198" s="8">
        <v>20</v>
      </c>
      <c r="S198" s="8" t="s">
        <v>63</v>
      </c>
    </row>
    <row r="199" spans="1:19">
      <c r="A199" s="5" t="s">
        <v>68</v>
      </c>
      <c r="B199" s="8">
        <v>66</v>
      </c>
      <c r="C199" s="8">
        <v>28</v>
      </c>
      <c r="D199" s="15">
        <v>0.7</v>
      </c>
      <c r="E199" s="8"/>
      <c r="F199" s="15">
        <v>0.7</v>
      </c>
      <c r="G199" s="8"/>
      <c r="H199" s="7" t="s">
        <v>25</v>
      </c>
      <c r="I199" s="8">
        <v>32</v>
      </c>
      <c r="J199" s="13">
        <v>0.75</v>
      </c>
      <c r="K199" s="8" t="s">
        <v>27</v>
      </c>
      <c r="L199" s="8">
        <v>15</v>
      </c>
      <c r="M199" s="8">
        <v>16</v>
      </c>
      <c r="N199" s="8">
        <v>200</v>
      </c>
      <c r="O199" s="8" t="s">
        <v>60</v>
      </c>
      <c r="P199" s="8" t="s">
        <v>61</v>
      </c>
      <c r="Q199" s="7" t="s">
        <v>64</v>
      </c>
      <c r="R199" s="8">
        <v>30</v>
      </c>
      <c r="S199" s="8" t="s">
        <v>63</v>
      </c>
    </row>
    <row r="200" spans="1:19">
      <c r="A200" s="5" t="s">
        <v>68</v>
      </c>
      <c r="B200" s="8">
        <v>59</v>
      </c>
      <c r="C200" s="8">
        <v>25</v>
      </c>
      <c r="D200" s="15">
        <v>3.3</v>
      </c>
      <c r="E200" s="8"/>
      <c r="F200" s="15">
        <v>3.3</v>
      </c>
      <c r="G200" s="8"/>
      <c r="H200" s="7" t="s">
        <v>38</v>
      </c>
      <c r="I200" s="8">
        <v>36</v>
      </c>
      <c r="J200" s="13">
        <v>0.75</v>
      </c>
      <c r="K200" s="8" t="s">
        <v>27</v>
      </c>
      <c r="L200" s="8">
        <v>17</v>
      </c>
      <c r="M200" s="8">
        <v>18</v>
      </c>
      <c r="N200" s="8">
        <v>220</v>
      </c>
      <c r="O200" s="8" t="s">
        <v>60</v>
      </c>
      <c r="P200" s="8" t="s">
        <v>61</v>
      </c>
      <c r="Q200" s="7" t="s">
        <v>64</v>
      </c>
      <c r="R200" s="8">
        <v>25</v>
      </c>
      <c r="S200" s="8" t="s">
        <v>63</v>
      </c>
    </row>
    <row r="201" spans="1:19">
      <c r="A201" s="5" t="s">
        <v>68</v>
      </c>
      <c r="B201" s="8">
        <v>26</v>
      </c>
      <c r="C201" s="8">
        <v>22</v>
      </c>
      <c r="D201" s="15">
        <v>0.8</v>
      </c>
      <c r="E201" s="8"/>
      <c r="F201" s="15">
        <v>0.8</v>
      </c>
      <c r="G201" s="8"/>
      <c r="H201" s="7" t="s">
        <v>25</v>
      </c>
      <c r="I201" s="8">
        <v>50</v>
      </c>
      <c r="J201" s="13">
        <v>0.5</v>
      </c>
      <c r="K201" s="8">
        <v>2</v>
      </c>
      <c r="L201" s="8">
        <v>17</v>
      </c>
      <c r="M201" s="8">
        <v>24</v>
      </c>
      <c r="N201" s="8">
        <v>160</v>
      </c>
      <c r="O201" s="8" t="s">
        <v>60</v>
      </c>
      <c r="P201" s="8" t="s">
        <v>61</v>
      </c>
      <c r="Q201" s="7" t="s">
        <v>64</v>
      </c>
      <c r="R201" s="8">
        <v>30</v>
      </c>
      <c r="S201" s="8" t="s">
        <v>63</v>
      </c>
    </row>
    <row r="202" spans="1:19">
      <c r="A202" s="5" t="s">
        <v>68</v>
      </c>
      <c r="B202" s="8">
        <v>39</v>
      </c>
      <c r="C202" s="8">
        <v>8</v>
      </c>
      <c r="D202" s="15">
        <v>0.6</v>
      </c>
      <c r="E202" s="8"/>
      <c r="F202" s="15">
        <v>0.6</v>
      </c>
      <c r="G202" s="8"/>
      <c r="H202" s="7" t="s">
        <v>204</v>
      </c>
      <c r="I202" s="8">
        <v>48</v>
      </c>
      <c r="J202" s="13">
        <v>0.7</v>
      </c>
      <c r="K202" s="8" t="s">
        <v>27</v>
      </c>
      <c r="L202" s="8">
        <v>21</v>
      </c>
      <c r="M202" s="8">
        <v>22</v>
      </c>
      <c r="N202" s="8">
        <v>282</v>
      </c>
      <c r="O202" s="8" t="s">
        <v>60</v>
      </c>
      <c r="P202" s="8" t="s">
        <v>61</v>
      </c>
      <c r="Q202" s="7" t="s">
        <v>64</v>
      </c>
      <c r="R202" s="8">
        <v>25</v>
      </c>
      <c r="S202" s="8" t="s">
        <v>63</v>
      </c>
    </row>
    <row r="203" spans="1:19">
      <c r="A203" s="5" t="s">
        <v>68</v>
      </c>
      <c r="B203" s="8">
        <v>39</v>
      </c>
      <c r="C203" s="8">
        <v>37</v>
      </c>
      <c r="D203" s="15">
        <v>1.1000000000000001</v>
      </c>
      <c r="E203" s="8"/>
      <c r="F203" s="15">
        <v>1.1000000000000001</v>
      </c>
      <c r="G203" s="8"/>
      <c r="H203" s="7" t="s">
        <v>219</v>
      </c>
      <c r="I203" s="8">
        <v>47</v>
      </c>
      <c r="J203" s="13">
        <v>0.6</v>
      </c>
      <c r="K203" s="8" t="s">
        <v>27</v>
      </c>
      <c r="L203" s="8">
        <v>20</v>
      </c>
      <c r="M203" s="8">
        <v>18</v>
      </c>
      <c r="N203" s="8">
        <v>196</v>
      </c>
      <c r="O203" s="8" t="s">
        <v>60</v>
      </c>
      <c r="P203" s="8" t="s">
        <v>61</v>
      </c>
      <c r="Q203" s="7" t="s">
        <v>64</v>
      </c>
      <c r="R203" s="8">
        <v>30</v>
      </c>
      <c r="S203" s="8" t="s">
        <v>63</v>
      </c>
    </row>
    <row r="204" spans="1:19">
      <c r="A204" s="5" t="s">
        <v>68</v>
      </c>
      <c r="B204" s="8">
        <v>36</v>
      </c>
      <c r="C204" s="8">
        <v>13</v>
      </c>
      <c r="D204" s="15">
        <v>1.5</v>
      </c>
      <c r="E204" s="8"/>
      <c r="F204" s="15">
        <v>1.5</v>
      </c>
      <c r="G204" s="8"/>
      <c r="H204" s="77" t="s">
        <v>220</v>
      </c>
      <c r="I204" s="8">
        <v>80</v>
      </c>
      <c r="J204" s="13">
        <v>0.65</v>
      </c>
      <c r="K204" s="8">
        <v>1</v>
      </c>
      <c r="L204" s="8">
        <v>27</v>
      </c>
      <c r="M204" s="8">
        <v>32</v>
      </c>
      <c r="N204" s="8">
        <v>320</v>
      </c>
      <c r="O204" s="8" t="s">
        <v>60</v>
      </c>
      <c r="P204" s="8" t="s">
        <v>61</v>
      </c>
      <c r="Q204" s="7" t="s">
        <v>64</v>
      </c>
      <c r="R204" s="8">
        <v>25</v>
      </c>
      <c r="S204" s="8" t="s">
        <v>63</v>
      </c>
    </row>
    <row r="205" spans="1:19">
      <c r="A205" s="5" t="s">
        <v>68</v>
      </c>
      <c r="B205" s="8">
        <v>38</v>
      </c>
      <c r="C205" s="8">
        <v>26</v>
      </c>
      <c r="D205" s="15">
        <v>1.4</v>
      </c>
      <c r="E205" s="8"/>
      <c r="F205" s="15">
        <v>1.4</v>
      </c>
      <c r="G205" s="8"/>
      <c r="H205" s="77" t="s">
        <v>221</v>
      </c>
      <c r="I205" s="8">
        <v>55</v>
      </c>
      <c r="J205" s="13">
        <v>0.7</v>
      </c>
      <c r="K205" s="8" t="s">
        <v>27</v>
      </c>
      <c r="L205" s="8">
        <v>24</v>
      </c>
      <c r="M205" s="8">
        <v>26</v>
      </c>
      <c r="N205" s="8">
        <v>282</v>
      </c>
      <c r="O205" s="8" t="s">
        <v>60</v>
      </c>
      <c r="P205" s="8" t="s">
        <v>61</v>
      </c>
      <c r="Q205" s="7" t="s">
        <v>64</v>
      </c>
      <c r="R205" s="8">
        <v>25</v>
      </c>
      <c r="S205" s="8" t="s">
        <v>63</v>
      </c>
    </row>
    <row r="206" spans="1:19">
      <c r="A206" s="5" t="s">
        <v>68</v>
      </c>
      <c r="B206" s="8">
        <v>37</v>
      </c>
      <c r="C206" s="8">
        <v>30</v>
      </c>
      <c r="D206" s="15">
        <v>0.9</v>
      </c>
      <c r="E206" s="8"/>
      <c r="F206" s="15">
        <v>0.9</v>
      </c>
      <c r="G206" s="8"/>
      <c r="H206" s="7" t="s">
        <v>69</v>
      </c>
      <c r="I206" s="8">
        <v>65</v>
      </c>
      <c r="J206" s="13">
        <v>0.7</v>
      </c>
      <c r="K206" s="8" t="s">
        <v>27</v>
      </c>
      <c r="L206" s="8">
        <v>27</v>
      </c>
      <c r="M206" s="8">
        <v>30</v>
      </c>
      <c r="N206" s="8">
        <v>340</v>
      </c>
      <c r="O206" s="8" t="s">
        <v>60</v>
      </c>
      <c r="P206" s="8" t="s">
        <v>61</v>
      </c>
      <c r="Q206" s="7" t="s">
        <v>64</v>
      </c>
      <c r="R206" s="8">
        <v>30</v>
      </c>
      <c r="S206" s="8" t="s">
        <v>63</v>
      </c>
    </row>
    <row r="207" spans="1:19">
      <c r="A207" s="5" t="s">
        <v>68</v>
      </c>
      <c r="B207" s="8">
        <v>37</v>
      </c>
      <c r="C207" s="8">
        <v>20</v>
      </c>
      <c r="D207" s="15">
        <v>3.4</v>
      </c>
      <c r="E207" s="8"/>
      <c r="F207" s="15">
        <v>3.4</v>
      </c>
      <c r="G207" s="8"/>
      <c r="H207" s="10" t="s">
        <v>39</v>
      </c>
      <c r="I207" s="8">
        <v>60</v>
      </c>
      <c r="J207" s="13">
        <v>0.7</v>
      </c>
      <c r="K207" s="8" t="s">
        <v>27</v>
      </c>
      <c r="L207" s="8">
        <v>24</v>
      </c>
      <c r="M207" s="8">
        <v>26</v>
      </c>
      <c r="N207" s="8">
        <v>290</v>
      </c>
      <c r="O207" s="8" t="s">
        <v>60</v>
      </c>
      <c r="P207" s="8" t="s">
        <v>61</v>
      </c>
      <c r="Q207" s="7" t="s">
        <v>64</v>
      </c>
      <c r="R207" s="8">
        <v>25</v>
      </c>
      <c r="S207" s="8" t="s">
        <v>63</v>
      </c>
    </row>
    <row r="208" spans="1:19">
      <c r="A208" s="5" t="s">
        <v>68</v>
      </c>
      <c r="B208" s="8">
        <v>37</v>
      </c>
      <c r="C208" s="8">
        <v>33</v>
      </c>
      <c r="D208" s="15">
        <v>4.7</v>
      </c>
      <c r="E208" s="8"/>
      <c r="F208" s="15">
        <v>4.7</v>
      </c>
      <c r="G208" s="8"/>
      <c r="H208" s="7" t="s">
        <v>154</v>
      </c>
      <c r="I208" s="8">
        <v>60</v>
      </c>
      <c r="J208" s="13">
        <v>0.7</v>
      </c>
      <c r="K208" s="8" t="s">
        <v>27</v>
      </c>
      <c r="L208" s="8">
        <v>24</v>
      </c>
      <c r="M208" s="8">
        <v>26</v>
      </c>
      <c r="N208" s="8">
        <v>300</v>
      </c>
      <c r="O208" s="8" t="s">
        <v>60</v>
      </c>
      <c r="P208" s="8" t="s">
        <v>61</v>
      </c>
      <c r="Q208" s="7" t="s">
        <v>64</v>
      </c>
      <c r="R208" s="8">
        <v>20</v>
      </c>
      <c r="S208" s="8" t="s">
        <v>63</v>
      </c>
    </row>
    <row r="209" spans="1:19">
      <c r="A209" s="5" t="s">
        <v>68</v>
      </c>
      <c r="B209" s="8">
        <v>39</v>
      </c>
      <c r="C209" s="8">
        <v>1</v>
      </c>
      <c r="D209" s="15">
        <v>0.8</v>
      </c>
      <c r="E209" s="8"/>
      <c r="F209" s="15">
        <v>0.8</v>
      </c>
      <c r="G209" s="8"/>
      <c r="H209" s="7" t="s">
        <v>69</v>
      </c>
      <c r="I209" s="8">
        <v>18</v>
      </c>
      <c r="J209" s="13">
        <v>0.7</v>
      </c>
      <c r="K209" s="8" t="s">
        <v>27</v>
      </c>
      <c r="L209" s="8">
        <v>21</v>
      </c>
      <c r="M209" s="8">
        <v>22</v>
      </c>
      <c r="N209" s="8">
        <v>280</v>
      </c>
      <c r="O209" s="8" t="s">
        <v>60</v>
      </c>
      <c r="P209" s="8" t="s">
        <v>61</v>
      </c>
      <c r="Q209" s="7" t="s">
        <v>64</v>
      </c>
      <c r="R209" s="8">
        <v>30</v>
      </c>
      <c r="S209" s="8" t="s">
        <v>63</v>
      </c>
    </row>
    <row r="210" spans="1:19">
      <c r="A210" s="5" t="s">
        <v>68</v>
      </c>
      <c r="B210" s="8">
        <v>39</v>
      </c>
      <c r="C210" s="8">
        <v>9</v>
      </c>
      <c r="D210" s="15">
        <v>2</v>
      </c>
      <c r="E210" s="8"/>
      <c r="F210" s="15">
        <v>2</v>
      </c>
      <c r="G210" s="8"/>
      <c r="H210" s="10" t="s">
        <v>222</v>
      </c>
      <c r="I210" s="8">
        <v>50</v>
      </c>
      <c r="J210" s="13">
        <v>0.7</v>
      </c>
      <c r="K210" s="8">
        <v>1</v>
      </c>
      <c r="L210" s="8">
        <v>23</v>
      </c>
      <c r="M210" s="8">
        <v>20</v>
      </c>
      <c r="N210" s="8">
        <v>250</v>
      </c>
      <c r="O210" s="8" t="s">
        <v>60</v>
      </c>
      <c r="P210" s="8" t="s">
        <v>61</v>
      </c>
      <c r="Q210" s="7" t="s">
        <v>64</v>
      </c>
      <c r="R210" s="8">
        <v>25</v>
      </c>
      <c r="S210" s="8" t="s">
        <v>63</v>
      </c>
    </row>
    <row r="211" spans="1:19">
      <c r="A211" s="5" t="s">
        <v>68</v>
      </c>
      <c r="B211" s="8">
        <v>39</v>
      </c>
      <c r="C211" s="8">
        <v>24</v>
      </c>
      <c r="D211" s="15">
        <v>2.5</v>
      </c>
      <c r="E211" s="8"/>
      <c r="F211" s="15">
        <v>2.5</v>
      </c>
      <c r="G211" s="8"/>
      <c r="H211" s="10" t="s">
        <v>223</v>
      </c>
      <c r="I211" s="8">
        <v>55</v>
      </c>
      <c r="J211" s="13">
        <v>0.65</v>
      </c>
      <c r="K211" s="8" t="s">
        <v>27</v>
      </c>
      <c r="L211" s="8">
        <v>22</v>
      </c>
      <c r="M211" s="8">
        <v>22</v>
      </c>
      <c r="N211" s="8">
        <v>259</v>
      </c>
      <c r="O211" s="8" t="s">
        <v>60</v>
      </c>
      <c r="P211" s="8" t="s">
        <v>61</v>
      </c>
      <c r="Q211" s="7" t="s">
        <v>64</v>
      </c>
      <c r="R211" s="8">
        <v>25</v>
      </c>
      <c r="S211" s="8" t="s">
        <v>63</v>
      </c>
    </row>
    <row r="212" spans="1:19">
      <c r="A212" s="5" t="s">
        <v>68</v>
      </c>
      <c r="B212" s="8">
        <v>39</v>
      </c>
      <c r="C212" s="8">
        <v>35</v>
      </c>
      <c r="D212" s="15">
        <v>0.4</v>
      </c>
      <c r="E212" s="8"/>
      <c r="F212" s="15">
        <v>0.4</v>
      </c>
      <c r="G212" s="8"/>
      <c r="H212" s="7" t="s">
        <v>25</v>
      </c>
      <c r="I212" s="8">
        <v>47</v>
      </c>
      <c r="J212" s="13">
        <v>0.65</v>
      </c>
      <c r="K212" s="8" t="s">
        <v>27</v>
      </c>
      <c r="L212" s="8">
        <v>21</v>
      </c>
      <c r="M212" s="8">
        <v>18</v>
      </c>
      <c r="N212" s="8">
        <v>279</v>
      </c>
      <c r="O212" s="8" t="s">
        <v>60</v>
      </c>
      <c r="P212" s="8" t="s">
        <v>61</v>
      </c>
      <c r="Q212" s="7" t="s">
        <v>64</v>
      </c>
      <c r="R212" s="8">
        <v>30</v>
      </c>
      <c r="S212" s="8" t="s">
        <v>63</v>
      </c>
    </row>
    <row r="213" spans="1:19">
      <c r="A213" s="5" t="s">
        <v>68</v>
      </c>
      <c r="B213" s="8"/>
      <c r="C213" s="8"/>
      <c r="D213" s="15"/>
      <c r="E213" s="8"/>
      <c r="F213" s="15"/>
      <c r="G213" s="8"/>
      <c r="H213" s="10"/>
      <c r="I213" s="8"/>
      <c r="J213" s="13"/>
      <c r="K213" s="8"/>
      <c r="L213" s="8"/>
      <c r="M213" s="8"/>
      <c r="N213" s="8"/>
      <c r="O213" s="8" t="s">
        <v>60</v>
      </c>
      <c r="P213" s="8" t="s">
        <v>61</v>
      </c>
      <c r="Q213" s="7" t="s">
        <v>64</v>
      </c>
      <c r="R213" s="8">
        <v>20</v>
      </c>
      <c r="S213" s="8" t="s">
        <v>63</v>
      </c>
    </row>
    <row r="214" spans="1:19">
      <c r="A214" s="239" t="s">
        <v>59</v>
      </c>
      <c r="B214" s="239"/>
      <c r="C214" s="239"/>
      <c r="D214" s="239"/>
      <c r="E214" s="239"/>
      <c r="F214" s="89">
        <f>SUM(F131:F213)</f>
        <v>308.19999999999993</v>
      </c>
      <c r="G214" s="89"/>
      <c r="H214" s="91"/>
      <c r="I214" s="90"/>
      <c r="J214" s="92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1:19" ht="19.5">
      <c r="A215" s="240" t="s">
        <v>70</v>
      </c>
      <c r="B215" s="241"/>
      <c r="C215" s="241"/>
      <c r="D215" s="241"/>
      <c r="E215" s="241"/>
      <c r="F215" s="93">
        <f>F214+F130</f>
        <v>848.19999999999982</v>
      </c>
      <c r="G215" s="94"/>
      <c r="H215" s="95"/>
      <c r="I215" s="94"/>
      <c r="J215" s="96"/>
      <c r="K215" s="94"/>
      <c r="L215" s="94"/>
      <c r="M215" s="94"/>
      <c r="N215" s="94"/>
      <c r="O215" s="94"/>
      <c r="P215" s="94"/>
      <c r="Q215" s="94"/>
      <c r="R215" s="94"/>
      <c r="S215" s="97"/>
    </row>
    <row r="216" spans="1:19" ht="19.5">
      <c r="A216" s="98"/>
      <c r="B216" s="99"/>
      <c r="C216" s="99"/>
      <c r="D216" s="99"/>
      <c r="E216" s="99"/>
      <c r="F216" s="100"/>
      <c r="G216" s="101"/>
      <c r="H216" s="102"/>
      <c r="I216" s="101"/>
      <c r="J216" s="103"/>
      <c r="K216" s="101"/>
      <c r="L216" s="101"/>
      <c r="M216" s="104"/>
      <c r="N216" s="101"/>
      <c r="O216" s="101"/>
      <c r="P216" s="101"/>
      <c r="Q216" s="101"/>
      <c r="R216" s="104"/>
      <c r="S216" s="104"/>
    </row>
    <row r="217" spans="1:19" s="105" customFormat="1">
      <c r="B217" s="242" t="s">
        <v>66</v>
      </c>
      <c r="C217" s="242"/>
      <c r="D217" s="242"/>
      <c r="E217" s="242"/>
      <c r="F217" s="242"/>
      <c r="G217" s="242"/>
      <c r="H217" s="242"/>
      <c r="I217" s="242"/>
      <c r="J217" s="9"/>
      <c r="K217" s="243" t="s">
        <v>18</v>
      </c>
      <c r="L217" s="243"/>
      <c r="M217" s="9"/>
      <c r="N217" s="243" t="s">
        <v>19</v>
      </c>
      <c r="O217" s="243"/>
      <c r="P217" s="243"/>
      <c r="Q217" s="243"/>
      <c r="R217" s="9"/>
      <c r="S217" s="9"/>
    </row>
    <row r="218" spans="1:19" s="105" customFormat="1">
      <c r="B218" s="231" t="s">
        <v>143</v>
      </c>
      <c r="C218" s="231"/>
      <c r="D218" s="231"/>
      <c r="E218" s="231"/>
      <c r="F218" s="231"/>
      <c r="G218" s="231"/>
      <c r="H218" s="231"/>
      <c r="I218" s="231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20.25" customHeight="1">
      <c r="B219" s="232" t="s">
        <v>67</v>
      </c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</row>
    <row r="220" spans="1:19" ht="4.5" customHeight="1"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</row>
    <row r="221" spans="1:19" ht="0.75" hidden="1" customHeight="1"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</row>
  </sheetData>
  <mergeCells count="35">
    <mergeCell ref="B218:I218"/>
    <mergeCell ref="B219:S221"/>
    <mergeCell ref="A130:E130"/>
    <mergeCell ref="H130:Q130"/>
    <mergeCell ref="A214:E214"/>
    <mergeCell ref="A215:E215"/>
    <mergeCell ref="B217:I217"/>
    <mergeCell ref="K217:L217"/>
    <mergeCell ref="N217:Q217"/>
    <mergeCell ref="S21:S24"/>
    <mergeCell ref="F22:F24"/>
    <mergeCell ref="G22:G24"/>
    <mergeCell ref="H23:H24"/>
    <mergeCell ref="F21:G21"/>
    <mergeCell ref="H21:N22"/>
    <mergeCell ref="I23:I24"/>
    <mergeCell ref="J23:J24"/>
    <mergeCell ref="K23:K24"/>
    <mergeCell ref="L23:L24"/>
    <mergeCell ref="O21:O24"/>
    <mergeCell ref="P21:P24"/>
    <mergeCell ref="Q21:Q24"/>
    <mergeCell ref="R21:R24"/>
    <mergeCell ref="M23:M24"/>
    <mergeCell ref="N23:N24"/>
    <mergeCell ref="O1:R2"/>
    <mergeCell ref="H2:M12"/>
    <mergeCell ref="A3:G12"/>
    <mergeCell ref="N3:S12"/>
    <mergeCell ref="E13:O20"/>
    <mergeCell ref="A21:A24"/>
    <mergeCell ref="B21:B24"/>
    <mergeCell ref="C21:C24"/>
    <mergeCell ref="D21:D24"/>
    <mergeCell ref="E21:E24"/>
  </mergeCells>
  <phoneticPr fontId="46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7"/>
  <sheetViews>
    <sheetView topLeftCell="A32" zoomScale="150" zoomScaleNormal="150" workbookViewId="0">
      <selection activeCell="N36" sqref="N36"/>
    </sheetView>
  </sheetViews>
  <sheetFormatPr defaultColWidth="9.140625" defaultRowHeight="15"/>
  <cols>
    <col min="1" max="1" width="10.28515625" style="9" customWidth="1"/>
    <col min="2" max="2" width="6.5703125" style="9" customWidth="1"/>
    <col min="3" max="3" width="7.7109375" style="9" customWidth="1"/>
    <col min="4" max="4" width="6" style="9" customWidth="1"/>
    <col min="5" max="5" width="6" style="82" customWidth="1"/>
    <col min="6" max="6" width="6.28515625" style="9" customWidth="1"/>
    <col min="7" max="7" width="3.85546875" style="9" customWidth="1"/>
    <col min="8" max="8" width="12.42578125" style="78" customWidth="1"/>
    <col min="9" max="9" width="5.140625" style="9" customWidth="1"/>
    <col min="10" max="10" width="5.140625" style="79" customWidth="1"/>
    <col min="11" max="11" width="5.5703125" style="9" customWidth="1"/>
    <col min="12" max="12" width="6.28515625" style="9" customWidth="1"/>
    <col min="13" max="13" width="7.140625" style="9" customWidth="1"/>
    <col min="14" max="14" width="9.7109375" style="9" customWidth="1"/>
    <col min="15" max="15" width="6.85546875" style="9" customWidth="1"/>
    <col min="16" max="16" width="4.7109375" style="9" customWidth="1"/>
    <col min="17" max="17" width="9" style="82" customWidth="1"/>
    <col min="18" max="18" width="6" style="9" customWidth="1"/>
    <col min="19" max="19" width="7.28515625" style="9" customWidth="1"/>
    <col min="20" max="16384" width="9.140625" style="9"/>
  </cols>
  <sheetData>
    <row r="1" spans="1:19" ht="21" customHeight="1">
      <c r="O1" s="225" t="s">
        <v>42</v>
      </c>
      <c r="P1" s="225"/>
      <c r="Q1" s="225"/>
      <c r="R1" s="225"/>
    </row>
    <row r="2" spans="1:19" ht="2.25" customHeight="1">
      <c r="H2" s="226"/>
      <c r="I2" s="226"/>
      <c r="J2" s="226"/>
      <c r="K2" s="226"/>
      <c r="L2" s="226"/>
      <c r="M2" s="226"/>
      <c r="O2" s="225"/>
      <c r="P2" s="225"/>
      <c r="Q2" s="225"/>
      <c r="R2" s="225"/>
    </row>
    <row r="3" spans="1:19" ht="15" customHeight="1">
      <c r="A3" s="226" t="s">
        <v>256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44" t="s">
        <v>257</v>
      </c>
      <c r="O3" s="244"/>
      <c r="P3" s="244"/>
      <c r="Q3" s="244"/>
      <c r="R3" s="244"/>
      <c r="S3" s="244"/>
    </row>
    <row r="4" spans="1:19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44"/>
      <c r="O4" s="244"/>
      <c r="P4" s="244"/>
      <c r="Q4" s="244"/>
      <c r="R4" s="244"/>
      <c r="S4" s="244"/>
    </row>
    <row r="5" spans="1:19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44"/>
      <c r="O5" s="244"/>
      <c r="P5" s="244"/>
      <c r="Q5" s="244"/>
      <c r="R5" s="244"/>
      <c r="S5" s="244"/>
    </row>
    <row r="6" spans="1:19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44"/>
      <c r="O6" s="244"/>
      <c r="P6" s="244"/>
      <c r="Q6" s="244"/>
      <c r="R6" s="244"/>
      <c r="S6" s="244"/>
    </row>
    <row r="7" spans="1:19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44"/>
      <c r="O7" s="244"/>
      <c r="P7" s="244"/>
      <c r="Q7" s="244"/>
      <c r="R7" s="244"/>
      <c r="S7" s="244"/>
    </row>
    <row r="8" spans="1:19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44"/>
      <c r="O8" s="244"/>
      <c r="P8" s="244"/>
      <c r="Q8" s="244"/>
      <c r="R8" s="244"/>
      <c r="S8" s="244"/>
    </row>
    <row r="9" spans="1:19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44"/>
      <c r="O9" s="244"/>
      <c r="P9" s="244"/>
      <c r="Q9" s="244"/>
      <c r="R9" s="244"/>
      <c r="S9" s="244"/>
    </row>
    <row r="10" spans="1:19" ht="18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44"/>
      <c r="O10" s="244"/>
      <c r="P10" s="244"/>
      <c r="Q10" s="244"/>
      <c r="R10" s="244"/>
      <c r="S10" s="244"/>
    </row>
    <row r="11" spans="1:19" ht="15.7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44"/>
      <c r="O11" s="244"/>
      <c r="P11" s="244"/>
      <c r="Q11" s="244"/>
      <c r="R11" s="244"/>
      <c r="S11" s="244"/>
    </row>
    <row r="12" spans="1:19" ht="18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44"/>
      <c r="O12" s="244"/>
      <c r="P12" s="244"/>
      <c r="Q12" s="244"/>
      <c r="R12" s="244"/>
      <c r="S12" s="244"/>
    </row>
    <row r="13" spans="1:19" ht="15" customHeight="1">
      <c r="E13" s="226" t="s">
        <v>254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80"/>
      <c r="Q13" s="81"/>
      <c r="R13" s="80"/>
      <c r="S13" s="80"/>
    </row>
    <row r="14" spans="1:19"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1:19"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</row>
    <row r="16" spans="1:19"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1:19"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1:19" ht="14.25" customHeight="1"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1:19" ht="12" customHeight="1"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9" ht="3.75" customHeight="1"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19" ht="24.75" customHeight="1">
      <c r="A21" s="223" t="s">
        <v>43</v>
      </c>
      <c r="B21" s="224" t="s">
        <v>4</v>
      </c>
      <c r="C21" s="224" t="s">
        <v>5</v>
      </c>
      <c r="D21" s="224" t="s">
        <v>53</v>
      </c>
      <c r="E21" s="224" t="s">
        <v>44</v>
      </c>
      <c r="F21" s="223" t="s">
        <v>47</v>
      </c>
      <c r="G21" s="223"/>
      <c r="H21" s="223" t="s">
        <v>255</v>
      </c>
      <c r="I21" s="223"/>
      <c r="J21" s="223"/>
      <c r="K21" s="223"/>
      <c r="L21" s="223"/>
      <c r="M21" s="223"/>
      <c r="N21" s="223"/>
      <c r="O21" s="224" t="s">
        <v>55</v>
      </c>
      <c r="P21" s="224" t="s">
        <v>56</v>
      </c>
      <c r="Q21" s="224" t="s">
        <v>57</v>
      </c>
      <c r="R21" s="230" t="s">
        <v>240</v>
      </c>
      <c r="S21" s="228" t="s">
        <v>58</v>
      </c>
    </row>
    <row r="22" spans="1:19" ht="24.75" customHeight="1">
      <c r="A22" s="223"/>
      <c r="B22" s="224"/>
      <c r="C22" s="224"/>
      <c r="D22" s="224"/>
      <c r="E22" s="224"/>
      <c r="F22" s="228" t="s">
        <v>45</v>
      </c>
      <c r="G22" s="228" t="s">
        <v>46</v>
      </c>
      <c r="H22" s="223"/>
      <c r="I22" s="223"/>
      <c r="J22" s="223"/>
      <c r="K22" s="223"/>
      <c r="L22" s="223"/>
      <c r="M22" s="223"/>
      <c r="N22" s="223"/>
      <c r="O22" s="224"/>
      <c r="P22" s="224"/>
      <c r="Q22" s="224"/>
      <c r="R22" s="230"/>
      <c r="S22" s="228"/>
    </row>
    <row r="23" spans="1:19" ht="29.25" customHeight="1">
      <c r="A23" s="223"/>
      <c r="B23" s="224"/>
      <c r="C23" s="224"/>
      <c r="D23" s="224"/>
      <c r="E23" s="224"/>
      <c r="F23" s="228"/>
      <c r="G23" s="228"/>
      <c r="H23" s="228" t="s">
        <v>49</v>
      </c>
      <c r="I23" s="224" t="s">
        <v>50</v>
      </c>
      <c r="J23" s="229" t="s">
        <v>10</v>
      </c>
      <c r="K23" s="224" t="s">
        <v>12</v>
      </c>
      <c r="L23" s="224" t="s">
        <v>51</v>
      </c>
      <c r="M23" s="224" t="s">
        <v>52</v>
      </c>
      <c r="N23" s="228" t="s">
        <v>54</v>
      </c>
      <c r="O23" s="224"/>
      <c r="P23" s="224"/>
      <c r="Q23" s="224"/>
      <c r="R23" s="230"/>
      <c r="S23" s="228"/>
    </row>
    <row r="24" spans="1:19" ht="22.5" customHeight="1">
      <c r="A24" s="223"/>
      <c r="B24" s="224"/>
      <c r="C24" s="224"/>
      <c r="D24" s="224"/>
      <c r="E24" s="224"/>
      <c r="F24" s="228"/>
      <c r="G24" s="228"/>
      <c r="H24" s="228"/>
      <c r="I24" s="224"/>
      <c r="J24" s="229"/>
      <c r="K24" s="224"/>
      <c r="L24" s="224"/>
      <c r="M24" s="224"/>
      <c r="N24" s="228"/>
      <c r="O24" s="224"/>
      <c r="P24" s="224"/>
      <c r="Q24" s="224"/>
      <c r="R24" s="230"/>
      <c r="S24" s="228"/>
    </row>
    <row r="25" spans="1:19" ht="12.95" customHeight="1">
      <c r="A25" s="142">
        <v>1</v>
      </c>
      <c r="B25" s="142">
        <v>2</v>
      </c>
      <c r="C25" s="142">
        <v>3</v>
      </c>
      <c r="D25" s="142">
        <v>4</v>
      </c>
      <c r="E25" s="142">
        <v>5</v>
      </c>
      <c r="F25" s="142">
        <v>6</v>
      </c>
      <c r="G25" s="142">
        <v>7</v>
      </c>
      <c r="H25" s="83">
        <v>8</v>
      </c>
      <c r="I25" s="142">
        <v>9</v>
      </c>
      <c r="J25" s="84">
        <v>10</v>
      </c>
      <c r="K25" s="142">
        <v>11</v>
      </c>
      <c r="L25" s="142">
        <v>12</v>
      </c>
      <c r="M25" s="142">
        <v>13</v>
      </c>
      <c r="N25" s="142">
        <v>14</v>
      </c>
      <c r="O25" s="142">
        <v>15</v>
      </c>
      <c r="P25" s="142">
        <v>16</v>
      </c>
      <c r="Q25" s="142">
        <v>17</v>
      </c>
      <c r="R25" s="142">
        <v>18</v>
      </c>
      <c r="S25" s="142">
        <v>19</v>
      </c>
    </row>
    <row r="26" spans="1:19" ht="14.1" customHeight="1">
      <c r="A26" s="5" t="s">
        <v>22</v>
      </c>
      <c r="B26" s="8">
        <v>30</v>
      </c>
      <c r="C26" s="8">
        <v>32</v>
      </c>
      <c r="D26" s="15">
        <v>5.8</v>
      </c>
      <c r="E26" s="8"/>
      <c r="F26" s="15">
        <v>5.8</v>
      </c>
      <c r="G26" s="15"/>
      <c r="H26" s="77" t="s">
        <v>23</v>
      </c>
      <c r="I26" s="8">
        <v>38</v>
      </c>
      <c r="J26" s="13">
        <v>0.7</v>
      </c>
      <c r="K26" s="8">
        <v>1</v>
      </c>
      <c r="L26" s="8">
        <v>11</v>
      </c>
      <c r="M26" s="8">
        <v>12</v>
      </c>
      <c r="N26" s="8">
        <v>110</v>
      </c>
      <c r="O26" s="8" t="s">
        <v>60</v>
      </c>
      <c r="P26" s="8" t="s">
        <v>61</v>
      </c>
      <c r="Q26" s="7" t="s">
        <v>247</v>
      </c>
      <c r="R26" s="8">
        <v>10</v>
      </c>
      <c r="S26" s="8" t="s">
        <v>63</v>
      </c>
    </row>
    <row r="27" spans="1:19" ht="14.1" customHeight="1">
      <c r="A27" s="5" t="s">
        <v>22</v>
      </c>
      <c r="B27" s="8">
        <v>30</v>
      </c>
      <c r="C27" s="8">
        <v>6</v>
      </c>
      <c r="D27" s="15">
        <v>1.4</v>
      </c>
      <c r="E27" s="8"/>
      <c r="F27" s="15">
        <v>1.4</v>
      </c>
      <c r="G27" s="15"/>
      <c r="H27" s="77" t="s">
        <v>25</v>
      </c>
      <c r="I27" s="8">
        <v>40</v>
      </c>
      <c r="J27" s="13">
        <v>0.7</v>
      </c>
      <c r="K27" s="8">
        <v>1</v>
      </c>
      <c r="L27" s="8">
        <v>14</v>
      </c>
      <c r="M27" s="8">
        <v>16</v>
      </c>
      <c r="N27" s="8">
        <v>160</v>
      </c>
      <c r="O27" s="8" t="s">
        <v>60</v>
      </c>
      <c r="P27" s="8" t="s">
        <v>61</v>
      </c>
      <c r="Q27" s="7" t="s">
        <v>247</v>
      </c>
      <c r="R27" s="8">
        <v>12</v>
      </c>
      <c r="S27" s="8" t="s">
        <v>63</v>
      </c>
    </row>
    <row r="28" spans="1:19" ht="14.1" customHeight="1">
      <c r="A28" s="5" t="s">
        <v>22</v>
      </c>
      <c r="B28" s="8">
        <v>29</v>
      </c>
      <c r="C28" s="8">
        <v>12</v>
      </c>
      <c r="D28" s="15">
        <v>8.5</v>
      </c>
      <c r="E28" s="8"/>
      <c r="F28" s="15">
        <v>8.5</v>
      </c>
      <c r="G28" s="15"/>
      <c r="H28" s="10" t="s">
        <v>276</v>
      </c>
      <c r="I28" s="8">
        <v>31</v>
      </c>
      <c r="J28" s="13">
        <v>0.85</v>
      </c>
      <c r="K28" s="8">
        <v>1</v>
      </c>
      <c r="L28" s="8">
        <v>22</v>
      </c>
      <c r="M28" s="8">
        <v>24</v>
      </c>
      <c r="N28" s="8">
        <v>220</v>
      </c>
      <c r="O28" s="8" t="s">
        <v>60</v>
      </c>
      <c r="P28" s="8" t="s">
        <v>61</v>
      </c>
      <c r="Q28" s="7" t="s">
        <v>247</v>
      </c>
      <c r="R28" s="8">
        <v>15</v>
      </c>
      <c r="S28" s="8" t="s">
        <v>63</v>
      </c>
    </row>
    <row r="29" spans="1:19" ht="14.1" customHeight="1">
      <c r="A29" s="5" t="s">
        <v>22</v>
      </c>
      <c r="B29" s="8">
        <v>57</v>
      </c>
      <c r="C29" s="8">
        <v>18</v>
      </c>
      <c r="D29" s="15">
        <v>1.1000000000000001</v>
      </c>
      <c r="E29" s="8"/>
      <c r="F29" s="15">
        <v>1.1000000000000001</v>
      </c>
      <c r="G29" s="15"/>
      <c r="H29" s="7" t="s">
        <v>277</v>
      </c>
      <c r="I29" s="8">
        <v>27</v>
      </c>
      <c r="J29" s="8">
        <v>0.8</v>
      </c>
      <c r="K29" s="8">
        <v>3</v>
      </c>
      <c r="L29" s="8">
        <v>11</v>
      </c>
      <c r="M29" s="8">
        <v>12</v>
      </c>
      <c r="N29" s="8">
        <v>60</v>
      </c>
      <c r="O29" s="8" t="s">
        <v>60</v>
      </c>
      <c r="P29" s="8" t="s">
        <v>61</v>
      </c>
      <c r="Q29" s="7" t="s">
        <v>247</v>
      </c>
      <c r="R29" s="8">
        <v>15</v>
      </c>
      <c r="S29" s="8" t="s">
        <v>63</v>
      </c>
    </row>
    <row r="30" spans="1:19" ht="14.1" customHeight="1">
      <c r="A30" s="5" t="s">
        <v>22</v>
      </c>
      <c r="B30" s="8">
        <v>44</v>
      </c>
      <c r="C30" s="8">
        <v>3</v>
      </c>
      <c r="D30" s="15">
        <v>1.9</v>
      </c>
      <c r="E30" s="8"/>
      <c r="F30" s="16">
        <v>1.9</v>
      </c>
      <c r="G30" s="15"/>
      <c r="H30" s="141" t="s">
        <v>278</v>
      </c>
      <c r="I30" s="6">
        <v>36</v>
      </c>
      <c r="J30" s="6">
        <v>0.6</v>
      </c>
      <c r="K30" s="6">
        <v>3</v>
      </c>
      <c r="L30" s="6">
        <v>15</v>
      </c>
      <c r="M30" s="6">
        <v>14</v>
      </c>
      <c r="N30" s="6">
        <v>110</v>
      </c>
      <c r="O30" s="8" t="s">
        <v>60</v>
      </c>
      <c r="P30" s="8" t="s">
        <v>61</v>
      </c>
      <c r="Q30" s="7" t="s">
        <v>247</v>
      </c>
      <c r="R30" s="8">
        <v>20</v>
      </c>
      <c r="S30" s="8" t="s">
        <v>63</v>
      </c>
    </row>
    <row r="31" spans="1:19" ht="14.1" customHeight="1">
      <c r="A31" s="5" t="s">
        <v>22</v>
      </c>
      <c r="B31" s="8">
        <v>44</v>
      </c>
      <c r="C31" s="106">
        <v>6</v>
      </c>
      <c r="D31" s="15">
        <v>1.9</v>
      </c>
      <c r="E31" s="8"/>
      <c r="F31" s="15">
        <v>1.9</v>
      </c>
      <c r="G31" s="15"/>
      <c r="H31" s="10" t="s">
        <v>279</v>
      </c>
      <c r="I31" s="8">
        <v>46</v>
      </c>
      <c r="J31" s="13">
        <v>0.7</v>
      </c>
      <c r="K31" s="8">
        <v>1</v>
      </c>
      <c r="L31" s="8">
        <v>21</v>
      </c>
      <c r="M31" s="8">
        <v>22</v>
      </c>
      <c r="N31" s="8">
        <v>290</v>
      </c>
      <c r="O31" s="8" t="s">
        <v>60</v>
      </c>
      <c r="P31" s="8" t="s">
        <v>61</v>
      </c>
      <c r="Q31" s="7" t="s">
        <v>247</v>
      </c>
      <c r="R31" s="8">
        <v>20</v>
      </c>
      <c r="S31" s="8" t="s">
        <v>63</v>
      </c>
    </row>
    <row r="32" spans="1:19" ht="14.1" customHeight="1">
      <c r="A32" s="5" t="s">
        <v>22</v>
      </c>
      <c r="B32" s="8">
        <v>49</v>
      </c>
      <c r="C32" s="8">
        <v>9</v>
      </c>
      <c r="D32" s="15">
        <v>7.3</v>
      </c>
      <c r="E32" s="8"/>
      <c r="F32" s="15">
        <v>7.3</v>
      </c>
      <c r="G32" s="15"/>
      <c r="H32" s="10" t="s">
        <v>280</v>
      </c>
      <c r="I32" s="8">
        <v>50</v>
      </c>
      <c r="J32" s="13">
        <v>0.7</v>
      </c>
      <c r="K32" s="8">
        <v>2</v>
      </c>
      <c r="L32" s="8">
        <v>20</v>
      </c>
      <c r="M32" s="8">
        <v>20</v>
      </c>
      <c r="N32" s="8">
        <v>185</v>
      </c>
      <c r="O32" s="8" t="s">
        <v>60</v>
      </c>
      <c r="P32" s="8" t="s">
        <v>61</v>
      </c>
      <c r="Q32" s="7" t="s">
        <v>95</v>
      </c>
      <c r="R32" s="8">
        <v>15</v>
      </c>
      <c r="S32" s="8" t="s">
        <v>63</v>
      </c>
    </row>
    <row r="33" spans="1:19" ht="14.1" customHeight="1">
      <c r="A33" s="5" t="s">
        <v>22</v>
      </c>
      <c r="B33" s="8">
        <v>68</v>
      </c>
      <c r="C33" s="8">
        <v>5</v>
      </c>
      <c r="D33" s="15">
        <v>4.3</v>
      </c>
      <c r="E33" s="8"/>
      <c r="F33" s="15">
        <v>4.3</v>
      </c>
      <c r="G33" s="15"/>
      <c r="H33" s="7" t="s">
        <v>193</v>
      </c>
      <c r="I33" s="8">
        <v>65</v>
      </c>
      <c r="J33" s="13">
        <v>0.6</v>
      </c>
      <c r="K33" s="8">
        <v>1</v>
      </c>
      <c r="L33" s="8">
        <v>22</v>
      </c>
      <c r="M33" s="8">
        <v>24</v>
      </c>
      <c r="N33" s="8">
        <v>190</v>
      </c>
      <c r="O33" s="8" t="s">
        <v>60</v>
      </c>
      <c r="P33" s="8" t="s">
        <v>61</v>
      </c>
      <c r="Q33" s="7" t="s">
        <v>247</v>
      </c>
      <c r="R33" s="8">
        <v>10</v>
      </c>
      <c r="S33" s="8" t="s">
        <v>63</v>
      </c>
    </row>
    <row r="34" spans="1:19" ht="14.1" customHeight="1">
      <c r="A34" s="5" t="s">
        <v>22</v>
      </c>
      <c r="B34" s="8">
        <v>68</v>
      </c>
      <c r="C34" s="8">
        <v>10</v>
      </c>
      <c r="D34" s="15">
        <v>3.4</v>
      </c>
      <c r="E34" s="8"/>
      <c r="F34" s="15">
        <v>3.4</v>
      </c>
      <c r="G34" s="15"/>
      <c r="H34" s="7" t="s">
        <v>194</v>
      </c>
      <c r="I34" s="8">
        <v>65</v>
      </c>
      <c r="J34" s="13">
        <v>0.5</v>
      </c>
      <c r="K34" s="8">
        <v>2</v>
      </c>
      <c r="L34" s="8">
        <v>20</v>
      </c>
      <c r="M34" s="8">
        <v>20</v>
      </c>
      <c r="N34" s="8">
        <v>170</v>
      </c>
      <c r="O34" s="8" t="s">
        <v>60</v>
      </c>
      <c r="P34" s="8" t="s">
        <v>61</v>
      </c>
      <c r="Q34" s="7" t="s">
        <v>247</v>
      </c>
      <c r="R34" s="8">
        <v>15</v>
      </c>
      <c r="S34" s="8" t="s">
        <v>63</v>
      </c>
    </row>
    <row r="35" spans="1:19" ht="14.1" customHeight="1">
      <c r="A35" s="5" t="s">
        <v>22</v>
      </c>
      <c r="B35" s="8">
        <v>61</v>
      </c>
      <c r="C35" s="8">
        <v>4</v>
      </c>
      <c r="D35" s="15">
        <v>10</v>
      </c>
      <c r="E35" s="8"/>
      <c r="F35" s="15">
        <v>3</v>
      </c>
      <c r="G35" s="15"/>
      <c r="H35" s="10" t="s">
        <v>281</v>
      </c>
      <c r="I35" s="8">
        <v>30</v>
      </c>
      <c r="J35" s="13">
        <v>0.75</v>
      </c>
      <c r="K35" s="8">
        <v>2</v>
      </c>
      <c r="L35" s="8">
        <v>11</v>
      </c>
      <c r="M35" s="8">
        <v>10</v>
      </c>
      <c r="N35" s="8">
        <v>100</v>
      </c>
      <c r="O35" s="8" t="s">
        <v>60</v>
      </c>
      <c r="P35" s="8" t="s">
        <v>61</v>
      </c>
      <c r="Q35" s="7" t="s">
        <v>247</v>
      </c>
      <c r="R35" s="8">
        <v>20</v>
      </c>
      <c r="S35" s="8" t="s">
        <v>63</v>
      </c>
    </row>
    <row r="36" spans="1:19" ht="14.1" customHeight="1">
      <c r="A36" s="5" t="s">
        <v>22</v>
      </c>
      <c r="B36" s="8">
        <v>66</v>
      </c>
      <c r="C36" s="8">
        <v>2</v>
      </c>
      <c r="D36" s="15">
        <v>25.5</v>
      </c>
      <c r="E36" s="8"/>
      <c r="F36" s="15">
        <v>10</v>
      </c>
      <c r="G36" s="15"/>
      <c r="H36" s="10" t="s">
        <v>282</v>
      </c>
      <c r="I36" s="8">
        <v>45</v>
      </c>
      <c r="J36" s="13">
        <v>0.7</v>
      </c>
      <c r="K36" s="8">
        <v>2</v>
      </c>
      <c r="L36" s="8">
        <v>19</v>
      </c>
      <c r="M36" s="8">
        <v>18</v>
      </c>
      <c r="N36" s="8">
        <v>165</v>
      </c>
      <c r="O36" s="8" t="s">
        <v>60</v>
      </c>
      <c r="P36" s="8" t="s">
        <v>61</v>
      </c>
      <c r="Q36" s="10" t="s">
        <v>296</v>
      </c>
      <c r="R36" s="8">
        <v>25</v>
      </c>
      <c r="S36" s="8" t="s">
        <v>63</v>
      </c>
    </row>
    <row r="37" spans="1:19" ht="14.1" customHeight="1">
      <c r="A37" s="5" t="s">
        <v>22</v>
      </c>
      <c r="B37" s="8">
        <v>66</v>
      </c>
      <c r="C37" s="8">
        <v>4</v>
      </c>
      <c r="D37" s="15">
        <v>15.9</v>
      </c>
      <c r="E37" s="8"/>
      <c r="F37" s="15">
        <v>3</v>
      </c>
      <c r="G37" s="15"/>
      <c r="H37" s="10" t="s">
        <v>283</v>
      </c>
      <c r="I37" s="8">
        <v>40</v>
      </c>
      <c r="J37" s="13">
        <v>0.7</v>
      </c>
      <c r="K37" s="8">
        <v>2</v>
      </c>
      <c r="L37" s="8">
        <v>17</v>
      </c>
      <c r="M37" s="8">
        <v>16</v>
      </c>
      <c r="N37" s="8">
        <v>160</v>
      </c>
      <c r="O37" s="8" t="s">
        <v>60</v>
      </c>
      <c r="P37" s="8" t="s">
        <v>61</v>
      </c>
      <c r="Q37" s="7" t="s">
        <v>247</v>
      </c>
      <c r="R37" s="8">
        <v>20</v>
      </c>
      <c r="S37" s="8" t="s">
        <v>63</v>
      </c>
    </row>
    <row r="38" spans="1:19" ht="14.1" customHeight="1">
      <c r="A38" s="5" t="s">
        <v>22</v>
      </c>
      <c r="B38" s="8">
        <v>76</v>
      </c>
      <c r="C38" s="8">
        <v>20</v>
      </c>
      <c r="D38" s="15">
        <v>1.8</v>
      </c>
      <c r="E38" s="8"/>
      <c r="F38" s="15">
        <v>1.8</v>
      </c>
      <c r="G38" s="15"/>
      <c r="H38" s="10" t="s">
        <v>284</v>
      </c>
      <c r="I38" s="8">
        <v>35</v>
      </c>
      <c r="J38" s="13">
        <v>0.7</v>
      </c>
      <c r="K38" s="8">
        <v>2</v>
      </c>
      <c r="L38" s="8">
        <v>15</v>
      </c>
      <c r="M38" s="8">
        <v>16</v>
      </c>
      <c r="N38" s="8">
        <v>120</v>
      </c>
      <c r="O38" s="8" t="s">
        <v>60</v>
      </c>
      <c r="P38" s="8" t="s">
        <v>61</v>
      </c>
      <c r="Q38" s="7" t="s">
        <v>247</v>
      </c>
      <c r="R38" s="8">
        <v>20</v>
      </c>
      <c r="S38" s="8" t="s">
        <v>63</v>
      </c>
    </row>
    <row r="39" spans="1:19" ht="14.1" customHeight="1">
      <c r="A39" s="5" t="s">
        <v>22</v>
      </c>
      <c r="B39" s="8">
        <v>30</v>
      </c>
      <c r="C39" s="8">
        <v>1</v>
      </c>
      <c r="D39" s="15">
        <v>8.6</v>
      </c>
      <c r="E39" s="8"/>
      <c r="F39" s="15">
        <v>8.6</v>
      </c>
      <c r="G39" s="15"/>
      <c r="H39" s="7" t="s">
        <v>25</v>
      </c>
      <c r="I39" s="8">
        <v>37</v>
      </c>
      <c r="J39" s="8">
        <v>0.75</v>
      </c>
      <c r="K39" s="8">
        <v>1</v>
      </c>
      <c r="L39" s="8">
        <v>15</v>
      </c>
      <c r="M39" s="8">
        <v>16</v>
      </c>
      <c r="N39" s="8">
        <v>200</v>
      </c>
      <c r="O39" s="8" t="s">
        <v>60</v>
      </c>
      <c r="P39" s="8" t="s">
        <v>61</v>
      </c>
      <c r="Q39" s="7" t="s">
        <v>247</v>
      </c>
      <c r="R39" s="8">
        <v>15</v>
      </c>
      <c r="S39" s="8" t="s">
        <v>63</v>
      </c>
    </row>
    <row r="40" spans="1:19" ht="14.1" customHeight="1">
      <c r="A40" s="5" t="s">
        <v>22</v>
      </c>
      <c r="B40" s="8">
        <v>86</v>
      </c>
      <c r="C40" s="8">
        <v>3</v>
      </c>
      <c r="D40" s="15">
        <v>32</v>
      </c>
      <c r="E40" s="8"/>
      <c r="F40" s="15">
        <v>32</v>
      </c>
      <c r="G40" s="15"/>
      <c r="H40" s="7" t="s">
        <v>285</v>
      </c>
      <c r="I40" s="8">
        <v>43</v>
      </c>
      <c r="J40" s="8">
        <v>0.5</v>
      </c>
      <c r="K40" s="8">
        <v>2</v>
      </c>
      <c r="L40" s="8">
        <v>20</v>
      </c>
      <c r="M40" s="8">
        <v>22</v>
      </c>
      <c r="N40" s="8">
        <v>150</v>
      </c>
      <c r="O40" s="8" t="s">
        <v>60</v>
      </c>
      <c r="P40" s="8" t="s">
        <v>61</v>
      </c>
      <c r="Q40" s="10" t="s">
        <v>296</v>
      </c>
      <c r="R40" s="8">
        <v>10</v>
      </c>
      <c r="S40" s="8" t="s">
        <v>63</v>
      </c>
    </row>
    <row r="41" spans="1:19" ht="14.1" customHeight="1">
      <c r="A41" s="5" t="s">
        <v>22</v>
      </c>
      <c r="B41" s="8">
        <v>98</v>
      </c>
      <c r="C41" s="8">
        <v>15</v>
      </c>
      <c r="D41" s="15">
        <v>2</v>
      </c>
      <c r="E41" s="8"/>
      <c r="F41" s="15">
        <v>2</v>
      </c>
      <c r="G41" s="15"/>
      <c r="H41" s="7" t="s">
        <v>286</v>
      </c>
      <c r="I41" s="8">
        <v>60</v>
      </c>
      <c r="J41" s="8">
        <v>0.6</v>
      </c>
      <c r="K41" s="8">
        <v>1</v>
      </c>
      <c r="L41" s="8">
        <v>24</v>
      </c>
      <c r="M41" s="8">
        <v>28</v>
      </c>
      <c r="N41" s="8">
        <v>180</v>
      </c>
      <c r="O41" s="8" t="s">
        <v>60</v>
      </c>
      <c r="P41" s="8" t="s">
        <v>61</v>
      </c>
      <c r="Q41" s="7" t="s">
        <v>247</v>
      </c>
      <c r="R41" s="8">
        <v>10</v>
      </c>
      <c r="S41" s="8" t="s">
        <v>63</v>
      </c>
    </row>
    <row r="42" spans="1:19" ht="14.1" customHeight="1">
      <c r="A42" s="5" t="s">
        <v>22</v>
      </c>
      <c r="B42" s="8">
        <v>98</v>
      </c>
      <c r="C42" s="8">
        <v>11</v>
      </c>
      <c r="D42" s="15">
        <v>1.8</v>
      </c>
      <c r="E42" s="8"/>
      <c r="F42" s="15">
        <v>1.8</v>
      </c>
      <c r="G42" s="15"/>
      <c r="H42" s="87" t="s">
        <v>287</v>
      </c>
      <c r="I42" s="8">
        <v>40</v>
      </c>
      <c r="J42" s="8">
        <v>0.7</v>
      </c>
      <c r="K42" s="8">
        <v>2</v>
      </c>
      <c r="L42" s="8">
        <v>18</v>
      </c>
      <c r="M42" s="8">
        <v>18</v>
      </c>
      <c r="N42" s="8">
        <v>190</v>
      </c>
      <c r="O42" s="8" t="s">
        <v>60</v>
      </c>
      <c r="P42" s="8" t="s">
        <v>61</v>
      </c>
      <c r="Q42" s="7" t="s">
        <v>247</v>
      </c>
      <c r="R42" s="8">
        <v>5</v>
      </c>
      <c r="S42" s="8" t="s">
        <v>63</v>
      </c>
    </row>
    <row r="43" spans="1:19" ht="14.1" customHeight="1">
      <c r="A43" s="5" t="s">
        <v>22</v>
      </c>
      <c r="B43" s="8">
        <v>77</v>
      </c>
      <c r="C43" s="8">
        <v>1</v>
      </c>
      <c r="D43" s="15">
        <v>2.2000000000000002</v>
      </c>
      <c r="E43" s="8"/>
      <c r="F43" s="15">
        <v>2.2000000000000002</v>
      </c>
      <c r="G43" s="15"/>
      <c r="H43" s="7" t="s">
        <v>288</v>
      </c>
      <c r="I43" s="8">
        <v>55</v>
      </c>
      <c r="J43" s="8">
        <v>0.6</v>
      </c>
      <c r="K43" s="8">
        <v>2</v>
      </c>
      <c r="L43" s="8">
        <v>19</v>
      </c>
      <c r="M43" s="8">
        <v>20</v>
      </c>
      <c r="N43" s="8">
        <v>150</v>
      </c>
      <c r="O43" s="8" t="s">
        <v>60</v>
      </c>
      <c r="P43" s="8" t="s">
        <v>61</v>
      </c>
      <c r="Q43" s="7" t="s">
        <v>247</v>
      </c>
      <c r="R43" s="8">
        <v>15</v>
      </c>
      <c r="S43" s="8" t="s">
        <v>63</v>
      </c>
    </row>
    <row r="44" spans="1:19" ht="14.1" customHeight="1">
      <c r="A44" s="5" t="s">
        <v>22</v>
      </c>
      <c r="B44" s="8">
        <v>77</v>
      </c>
      <c r="C44" s="8">
        <v>4</v>
      </c>
      <c r="D44" s="15">
        <v>2</v>
      </c>
      <c r="E44" s="8"/>
      <c r="F44" s="15">
        <v>2</v>
      </c>
      <c r="G44" s="15"/>
      <c r="H44" s="7" t="s">
        <v>289</v>
      </c>
      <c r="I44" s="8">
        <v>55</v>
      </c>
      <c r="J44" s="8">
        <v>0.6</v>
      </c>
      <c r="K44" s="8">
        <v>2</v>
      </c>
      <c r="L44" s="8">
        <v>21</v>
      </c>
      <c r="M44" s="8">
        <v>22</v>
      </c>
      <c r="N44" s="8">
        <v>180</v>
      </c>
      <c r="O44" s="8" t="s">
        <v>60</v>
      </c>
      <c r="P44" s="8" t="s">
        <v>61</v>
      </c>
      <c r="Q44" s="7" t="s">
        <v>247</v>
      </c>
      <c r="R44" s="8">
        <v>25</v>
      </c>
      <c r="S44" s="8" t="s">
        <v>63</v>
      </c>
    </row>
    <row r="45" spans="1:19" ht="14.1" customHeight="1">
      <c r="A45" s="5" t="s">
        <v>22</v>
      </c>
      <c r="B45" s="8">
        <v>94</v>
      </c>
      <c r="C45" s="8">
        <v>12</v>
      </c>
      <c r="D45" s="15">
        <v>2.1</v>
      </c>
      <c r="E45" s="8"/>
      <c r="F45" s="15">
        <v>2.1</v>
      </c>
      <c r="G45" s="15"/>
      <c r="H45" s="7" t="s">
        <v>290</v>
      </c>
      <c r="I45" s="8">
        <v>35</v>
      </c>
      <c r="J45" s="8">
        <v>0.7</v>
      </c>
      <c r="K45" s="8">
        <v>1</v>
      </c>
      <c r="L45" s="8">
        <v>14</v>
      </c>
      <c r="M45" s="8">
        <v>12</v>
      </c>
      <c r="N45" s="8">
        <v>150</v>
      </c>
      <c r="O45" s="8" t="s">
        <v>60</v>
      </c>
      <c r="P45" s="8" t="s">
        <v>61</v>
      </c>
      <c r="Q45" s="7" t="s">
        <v>247</v>
      </c>
      <c r="R45" s="8">
        <v>20</v>
      </c>
      <c r="S45" s="8" t="s">
        <v>63</v>
      </c>
    </row>
    <row r="46" spans="1:19" ht="14.1" customHeight="1">
      <c r="A46" s="5" t="s">
        <v>22</v>
      </c>
      <c r="B46" s="8">
        <v>94</v>
      </c>
      <c r="C46" s="8">
        <v>10</v>
      </c>
      <c r="D46" s="15">
        <v>1.8</v>
      </c>
      <c r="E46" s="8"/>
      <c r="F46" s="15">
        <v>1.8</v>
      </c>
      <c r="G46" s="15"/>
      <c r="H46" s="7" t="s">
        <v>291</v>
      </c>
      <c r="I46" s="8">
        <v>51</v>
      </c>
      <c r="J46" s="8">
        <v>0.35</v>
      </c>
      <c r="K46" s="8">
        <v>2</v>
      </c>
      <c r="L46" s="8">
        <v>23</v>
      </c>
      <c r="M46" s="8">
        <v>28</v>
      </c>
      <c r="N46" s="8">
        <v>120</v>
      </c>
      <c r="O46" s="8" t="s">
        <v>60</v>
      </c>
      <c r="P46" s="8" t="s">
        <v>61</v>
      </c>
      <c r="Q46" s="10" t="s">
        <v>296</v>
      </c>
      <c r="R46" s="8">
        <v>10</v>
      </c>
      <c r="S46" s="8" t="s">
        <v>63</v>
      </c>
    </row>
    <row r="47" spans="1:19" ht="14.1" customHeight="1">
      <c r="A47" s="5" t="s">
        <v>22</v>
      </c>
      <c r="B47" s="8">
        <v>95</v>
      </c>
      <c r="C47" s="8">
        <v>9</v>
      </c>
      <c r="D47" s="15">
        <v>1</v>
      </c>
      <c r="E47" s="8"/>
      <c r="F47" s="15">
        <v>1</v>
      </c>
      <c r="G47" s="15"/>
      <c r="H47" s="7" t="s">
        <v>292</v>
      </c>
      <c r="I47" s="8">
        <v>53</v>
      </c>
      <c r="J47" s="8">
        <v>0.4</v>
      </c>
      <c r="K47" s="8">
        <v>2</v>
      </c>
      <c r="L47" s="8">
        <v>21</v>
      </c>
      <c r="M47" s="8">
        <v>30</v>
      </c>
      <c r="N47" s="8">
        <v>130</v>
      </c>
      <c r="O47" s="8" t="s">
        <v>60</v>
      </c>
      <c r="P47" s="8" t="s">
        <v>61</v>
      </c>
      <c r="Q47" s="7" t="s">
        <v>247</v>
      </c>
      <c r="R47" s="8">
        <v>10</v>
      </c>
      <c r="S47" s="8" t="s">
        <v>63</v>
      </c>
    </row>
    <row r="48" spans="1:19" ht="14.1" customHeight="1">
      <c r="A48" s="5" t="s">
        <v>22</v>
      </c>
      <c r="B48" s="8">
        <v>86</v>
      </c>
      <c r="C48" s="8">
        <v>39</v>
      </c>
      <c r="D48" s="15">
        <v>8.3000000000000007</v>
      </c>
      <c r="E48" s="8"/>
      <c r="F48" s="15">
        <v>8.3000000000000007</v>
      </c>
      <c r="G48" s="15"/>
      <c r="H48" s="7" t="s">
        <v>293</v>
      </c>
      <c r="I48" s="8">
        <v>55</v>
      </c>
      <c r="J48" s="8">
        <v>0.6</v>
      </c>
      <c r="K48" s="8">
        <v>2</v>
      </c>
      <c r="L48" s="8">
        <v>18</v>
      </c>
      <c r="M48" s="8">
        <v>18</v>
      </c>
      <c r="N48" s="8">
        <v>150</v>
      </c>
      <c r="O48" s="8" t="s">
        <v>60</v>
      </c>
      <c r="P48" s="8" t="s">
        <v>61</v>
      </c>
      <c r="Q48" s="7" t="s">
        <v>247</v>
      </c>
      <c r="R48" s="8">
        <v>20</v>
      </c>
      <c r="S48" s="8" t="s">
        <v>63</v>
      </c>
    </row>
    <row r="49" spans="1:19" ht="14.1" customHeight="1">
      <c r="A49" s="5" t="s">
        <v>22</v>
      </c>
      <c r="B49" s="8">
        <v>86</v>
      </c>
      <c r="C49" s="8">
        <v>26</v>
      </c>
      <c r="D49" s="15">
        <v>6.4</v>
      </c>
      <c r="E49" s="8"/>
      <c r="F49" s="16">
        <v>6.4</v>
      </c>
      <c r="G49" s="15"/>
      <c r="H49" s="5" t="s">
        <v>294</v>
      </c>
      <c r="I49" s="6">
        <v>55</v>
      </c>
      <c r="J49" s="6">
        <v>0.6</v>
      </c>
      <c r="K49" s="6">
        <v>2</v>
      </c>
      <c r="L49" s="6">
        <v>19</v>
      </c>
      <c r="M49" s="6">
        <v>18</v>
      </c>
      <c r="N49" s="6">
        <v>130</v>
      </c>
      <c r="O49" s="8" t="s">
        <v>60</v>
      </c>
      <c r="P49" s="8" t="s">
        <v>61</v>
      </c>
      <c r="Q49" s="7" t="s">
        <v>247</v>
      </c>
      <c r="R49" s="8">
        <v>15</v>
      </c>
      <c r="S49" s="8" t="s">
        <v>63</v>
      </c>
    </row>
    <row r="50" spans="1:19" ht="14.1" customHeight="1">
      <c r="A50" s="5" t="s">
        <v>22</v>
      </c>
      <c r="B50" s="8">
        <v>86</v>
      </c>
      <c r="C50" s="8">
        <v>25</v>
      </c>
      <c r="D50" s="15">
        <v>17</v>
      </c>
      <c r="E50" s="8"/>
      <c r="F50" s="16">
        <v>17</v>
      </c>
      <c r="G50" s="15"/>
      <c r="H50" s="5" t="s">
        <v>295</v>
      </c>
      <c r="I50" s="6">
        <v>55</v>
      </c>
      <c r="J50" s="6">
        <v>0.6</v>
      </c>
      <c r="K50" s="6">
        <v>2</v>
      </c>
      <c r="L50" s="6">
        <v>20</v>
      </c>
      <c r="M50" s="6">
        <v>20</v>
      </c>
      <c r="N50" s="6">
        <v>190</v>
      </c>
      <c r="O50" s="8" t="s">
        <v>60</v>
      </c>
      <c r="P50" s="8" t="s">
        <v>61</v>
      </c>
      <c r="Q50" s="7" t="s">
        <v>247</v>
      </c>
      <c r="R50" s="8">
        <v>15</v>
      </c>
      <c r="S50" s="8" t="s">
        <v>63</v>
      </c>
    </row>
    <row r="51" spans="1:19" ht="17.25" customHeight="1">
      <c r="A51" s="233" t="s">
        <v>59</v>
      </c>
      <c r="B51" s="234"/>
      <c r="C51" s="234"/>
      <c r="D51" s="234"/>
      <c r="E51" s="235"/>
      <c r="F51" s="89">
        <f>SUM(F26:F50)</f>
        <v>138.6</v>
      </c>
      <c r="G51" s="90"/>
      <c r="H51" s="236"/>
      <c r="I51" s="237"/>
      <c r="J51" s="237"/>
      <c r="K51" s="237"/>
      <c r="L51" s="237"/>
      <c r="M51" s="237"/>
      <c r="N51" s="237"/>
      <c r="O51" s="237"/>
      <c r="P51" s="237"/>
      <c r="Q51" s="238"/>
      <c r="R51" s="90"/>
      <c r="S51" s="90"/>
    </row>
    <row r="52" spans="1:19" ht="14.1" customHeight="1">
      <c r="A52" s="5" t="s">
        <v>68</v>
      </c>
      <c r="B52" s="6">
        <v>67</v>
      </c>
      <c r="C52" s="8">
        <v>13</v>
      </c>
      <c r="D52" s="15">
        <v>1.2</v>
      </c>
      <c r="E52" s="8"/>
      <c r="F52" s="16">
        <v>1.2</v>
      </c>
      <c r="G52" s="6"/>
      <c r="H52" s="7" t="s">
        <v>25</v>
      </c>
      <c r="I52" s="8">
        <v>35</v>
      </c>
      <c r="J52" s="13">
        <v>0.7</v>
      </c>
      <c r="K52" s="8" t="s">
        <v>27</v>
      </c>
      <c r="L52" s="8">
        <v>16</v>
      </c>
      <c r="M52" s="8">
        <v>16</v>
      </c>
      <c r="N52" s="8">
        <v>205</v>
      </c>
      <c r="O52" s="8" t="s">
        <v>60</v>
      </c>
      <c r="P52" s="8" t="s">
        <v>61</v>
      </c>
      <c r="Q52" s="7" t="s">
        <v>247</v>
      </c>
      <c r="R52" s="8">
        <v>20</v>
      </c>
      <c r="S52" s="8" t="s">
        <v>63</v>
      </c>
    </row>
    <row r="53" spans="1:19" ht="14.1" customHeight="1">
      <c r="A53" s="5" t="s">
        <v>68</v>
      </c>
      <c r="B53" s="6">
        <v>70</v>
      </c>
      <c r="C53" s="8">
        <v>27</v>
      </c>
      <c r="D53" s="15">
        <v>1.2</v>
      </c>
      <c r="E53" s="8"/>
      <c r="F53" s="16">
        <v>1.2</v>
      </c>
      <c r="G53" s="6"/>
      <c r="H53" s="7" t="s">
        <v>25</v>
      </c>
      <c r="I53" s="8">
        <v>70</v>
      </c>
      <c r="J53" s="13">
        <v>0.7</v>
      </c>
      <c r="K53" s="8">
        <v>1</v>
      </c>
      <c r="L53" s="8">
        <v>26</v>
      </c>
      <c r="M53" s="8">
        <v>25</v>
      </c>
      <c r="N53" s="8">
        <v>380</v>
      </c>
      <c r="O53" s="8" t="s">
        <v>60</v>
      </c>
      <c r="P53" s="8" t="s">
        <v>61</v>
      </c>
      <c r="Q53" s="7" t="s">
        <v>247</v>
      </c>
      <c r="R53" s="8">
        <v>20</v>
      </c>
      <c r="S53" s="8" t="s">
        <v>63</v>
      </c>
    </row>
    <row r="54" spans="1:19" ht="14.1" customHeight="1">
      <c r="A54" s="5" t="s">
        <v>68</v>
      </c>
      <c r="B54" s="6">
        <v>71</v>
      </c>
      <c r="C54" s="8">
        <v>34</v>
      </c>
      <c r="D54" s="15">
        <v>5.0999999999999996</v>
      </c>
      <c r="E54" s="8"/>
      <c r="F54" s="16">
        <v>5.0999999999999996</v>
      </c>
      <c r="G54" s="6"/>
      <c r="H54" s="7" t="s">
        <v>25</v>
      </c>
      <c r="I54" s="8">
        <v>40</v>
      </c>
      <c r="J54" s="13">
        <v>0.7</v>
      </c>
      <c r="K54" s="8">
        <v>1</v>
      </c>
      <c r="L54" s="8">
        <v>16</v>
      </c>
      <c r="M54" s="8">
        <v>17</v>
      </c>
      <c r="N54" s="8">
        <v>250</v>
      </c>
      <c r="O54" s="8" t="s">
        <v>60</v>
      </c>
      <c r="P54" s="8" t="s">
        <v>61</v>
      </c>
      <c r="Q54" s="7" t="s">
        <v>247</v>
      </c>
      <c r="R54" s="8">
        <v>15</v>
      </c>
      <c r="S54" s="8" t="s">
        <v>63</v>
      </c>
    </row>
    <row r="55" spans="1:19" ht="14.1" customHeight="1">
      <c r="A55" s="5" t="s">
        <v>68</v>
      </c>
      <c r="B55" s="6">
        <v>71</v>
      </c>
      <c r="C55" s="8">
        <v>33</v>
      </c>
      <c r="D55" s="15">
        <v>1.3</v>
      </c>
      <c r="E55" s="8"/>
      <c r="F55" s="16">
        <v>1.3</v>
      </c>
      <c r="G55" s="6"/>
      <c r="H55" s="7" t="s">
        <v>25</v>
      </c>
      <c r="I55" s="8">
        <v>50</v>
      </c>
      <c r="J55" s="13">
        <v>0.6</v>
      </c>
      <c r="K55" s="8">
        <v>1</v>
      </c>
      <c r="L55" s="8">
        <v>18</v>
      </c>
      <c r="M55" s="8">
        <v>18</v>
      </c>
      <c r="N55" s="8">
        <v>220</v>
      </c>
      <c r="O55" s="8" t="s">
        <v>60</v>
      </c>
      <c r="P55" s="8" t="s">
        <v>61</v>
      </c>
      <c r="Q55" s="7" t="s">
        <v>247</v>
      </c>
      <c r="R55" s="8">
        <v>10</v>
      </c>
      <c r="S55" s="8" t="s">
        <v>63</v>
      </c>
    </row>
    <row r="56" spans="1:19" ht="14.1" customHeight="1">
      <c r="A56" s="5" t="s">
        <v>68</v>
      </c>
      <c r="B56" s="6">
        <v>22</v>
      </c>
      <c r="C56" s="8">
        <v>24</v>
      </c>
      <c r="D56" s="15">
        <v>1</v>
      </c>
      <c r="E56" s="8"/>
      <c r="F56" s="16">
        <v>1</v>
      </c>
      <c r="G56" s="6"/>
      <c r="H56" s="7" t="s">
        <v>204</v>
      </c>
      <c r="I56" s="8">
        <v>45</v>
      </c>
      <c r="J56" s="13">
        <v>0.6</v>
      </c>
      <c r="K56" s="8">
        <v>1</v>
      </c>
      <c r="L56" s="8">
        <v>20</v>
      </c>
      <c r="M56" s="8">
        <v>18</v>
      </c>
      <c r="N56" s="8">
        <v>200</v>
      </c>
      <c r="O56" s="8" t="s">
        <v>60</v>
      </c>
      <c r="P56" s="8" t="s">
        <v>61</v>
      </c>
      <c r="Q56" s="7" t="s">
        <v>247</v>
      </c>
      <c r="R56" s="8">
        <v>10</v>
      </c>
      <c r="S56" s="8" t="s">
        <v>63</v>
      </c>
    </row>
    <row r="57" spans="1:19" ht="14.1" customHeight="1">
      <c r="A57" s="5" t="s">
        <v>68</v>
      </c>
      <c r="B57" s="6">
        <v>22</v>
      </c>
      <c r="C57" s="8">
        <v>21</v>
      </c>
      <c r="D57" s="15">
        <v>10</v>
      </c>
      <c r="E57" s="8"/>
      <c r="F57" s="16">
        <v>10</v>
      </c>
      <c r="G57" s="6"/>
      <c r="H57" s="7" t="s">
        <v>258</v>
      </c>
      <c r="I57" s="8">
        <v>44</v>
      </c>
      <c r="J57" s="13">
        <v>0.75</v>
      </c>
      <c r="K57" s="8">
        <v>2</v>
      </c>
      <c r="L57" s="8">
        <v>16</v>
      </c>
      <c r="M57" s="8">
        <v>15</v>
      </c>
      <c r="N57" s="8">
        <v>170</v>
      </c>
      <c r="O57" s="8" t="s">
        <v>60</v>
      </c>
      <c r="P57" s="8" t="s">
        <v>61</v>
      </c>
      <c r="Q57" s="7" t="s">
        <v>95</v>
      </c>
      <c r="R57" s="8">
        <v>5</v>
      </c>
      <c r="S57" s="8" t="s">
        <v>63</v>
      </c>
    </row>
    <row r="58" spans="1:19" ht="14.1" customHeight="1">
      <c r="A58" s="5" t="s">
        <v>68</v>
      </c>
      <c r="B58" s="6">
        <v>25</v>
      </c>
      <c r="C58" s="8">
        <v>3</v>
      </c>
      <c r="D58" s="15">
        <v>5.4</v>
      </c>
      <c r="E58" s="8"/>
      <c r="F58" s="16">
        <v>5.4</v>
      </c>
      <c r="G58" s="6"/>
      <c r="H58" s="7" t="s">
        <v>259</v>
      </c>
      <c r="I58" s="8">
        <v>40</v>
      </c>
      <c r="J58" s="13">
        <v>0.65</v>
      </c>
      <c r="K58" s="8">
        <v>1</v>
      </c>
      <c r="L58" s="8">
        <v>16</v>
      </c>
      <c r="M58" s="8">
        <v>16</v>
      </c>
      <c r="N58" s="8">
        <v>140</v>
      </c>
      <c r="O58" s="8" t="s">
        <v>60</v>
      </c>
      <c r="P58" s="8" t="s">
        <v>61</v>
      </c>
      <c r="Q58" s="7" t="s">
        <v>247</v>
      </c>
      <c r="R58" s="8">
        <v>15</v>
      </c>
      <c r="S58" s="8" t="s">
        <v>63</v>
      </c>
    </row>
    <row r="59" spans="1:19" ht="14.1" customHeight="1">
      <c r="A59" s="5" t="s">
        <v>68</v>
      </c>
      <c r="B59" s="6">
        <v>19</v>
      </c>
      <c r="C59" s="8">
        <v>16</v>
      </c>
      <c r="D59" s="15">
        <v>5.6</v>
      </c>
      <c r="E59" s="8"/>
      <c r="F59" s="16">
        <v>5.6</v>
      </c>
      <c r="G59" s="6"/>
      <c r="H59" s="7" t="s">
        <v>36</v>
      </c>
      <c r="I59" s="8">
        <v>80</v>
      </c>
      <c r="J59" s="13">
        <v>0.7</v>
      </c>
      <c r="K59" s="8">
        <v>2</v>
      </c>
      <c r="L59" s="8">
        <v>24</v>
      </c>
      <c r="M59" s="8">
        <v>21</v>
      </c>
      <c r="N59" s="8">
        <v>170</v>
      </c>
      <c r="O59" s="8" t="s">
        <v>60</v>
      </c>
      <c r="P59" s="8" t="s">
        <v>61</v>
      </c>
      <c r="Q59" s="7" t="s">
        <v>247</v>
      </c>
      <c r="R59" s="8">
        <v>25</v>
      </c>
      <c r="S59" s="8" t="s">
        <v>63</v>
      </c>
    </row>
    <row r="60" spans="1:19" ht="14.1" customHeight="1">
      <c r="A60" s="5" t="s">
        <v>68</v>
      </c>
      <c r="B60" s="8">
        <v>19</v>
      </c>
      <c r="C60" s="8">
        <v>9</v>
      </c>
      <c r="D60" s="15">
        <v>3</v>
      </c>
      <c r="E60" s="8"/>
      <c r="F60" s="15">
        <v>3</v>
      </c>
      <c r="G60" s="8"/>
      <c r="H60" s="7" t="s">
        <v>260</v>
      </c>
      <c r="I60" s="8">
        <v>43</v>
      </c>
      <c r="J60" s="13">
        <v>0.7</v>
      </c>
      <c r="K60" s="8">
        <v>2</v>
      </c>
      <c r="L60" s="8">
        <v>16</v>
      </c>
      <c r="M60" s="8">
        <v>15</v>
      </c>
      <c r="N60" s="8">
        <v>120</v>
      </c>
      <c r="O60" s="8" t="s">
        <v>60</v>
      </c>
      <c r="P60" s="8" t="s">
        <v>61</v>
      </c>
      <c r="Q60" s="7" t="s">
        <v>247</v>
      </c>
      <c r="R60" s="8">
        <v>20</v>
      </c>
      <c r="S60" s="8" t="s">
        <v>63</v>
      </c>
    </row>
    <row r="61" spans="1:19" ht="14.1" customHeight="1">
      <c r="A61" s="5" t="s">
        <v>68</v>
      </c>
      <c r="B61" s="8">
        <v>5</v>
      </c>
      <c r="C61" s="8">
        <v>12</v>
      </c>
      <c r="D61" s="15">
        <v>1.2</v>
      </c>
      <c r="E61" s="8"/>
      <c r="F61" s="15">
        <v>1.2</v>
      </c>
      <c r="G61" s="8"/>
      <c r="H61" s="7" t="s">
        <v>261</v>
      </c>
      <c r="I61" s="8">
        <v>38</v>
      </c>
      <c r="J61" s="13">
        <v>0.7</v>
      </c>
      <c r="K61" s="8" t="s">
        <v>27</v>
      </c>
      <c r="L61" s="8">
        <v>18</v>
      </c>
      <c r="M61" s="8">
        <v>17</v>
      </c>
      <c r="N61" s="8">
        <v>200</v>
      </c>
      <c r="O61" s="8" t="s">
        <v>60</v>
      </c>
      <c r="P61" s="8" t="s">
        <v>61</v>
      </c>
      <c r="Q61" s="7" t="s">
        <v>247</v>
      </c>
      <c r="R61" s="8">
        <v>10</v>
      </c>
      <c r="S61" s="8" t="s">
        <v>63</v>
      </c>
    </row>
    <row r="62" spans="1:19" ht="14.1" customHeight="1">
      <c r="A62" s="5" t="s">
        <v>68</v>
      </c>
      <c r="B62" s="8">
        <v>5</v>
      </c>
      <c r="C62" s="8">
        <v>13</v>
      </c>
      <c r="D62" s="15">
        <v>0.9</v>
      </c>
      <c r="E62" s="8"/>
      <c r="F62" s="15">
        <v>0.9</v>
      </c>
      <c r="G62" s="8"/>
      <c r="H62" s="7" t="s">
        <v>262</v>
      </c>
      <c r="I62" s="8">
        <v>38</v>
      </c>
      <c r="J62" s="13">
        <v>0.7</v>
      </c>
      <c r="K62" s="8" t="s">
        <v>27</v>
      </c>
      <c r="L62" s="8">
        <v>18</v>
      </c>
      <c r="M62" s="8">
        <v>17</v>
      </c>
      <c r="N62" s="8">
        <v>200</v>
      </c>
      <c r="O62" s="8" t="s">
        <v>60</v>
      </c>
      <c r="P62" s="8" t="s">
        <v>61</v>
      </c>
      <c r="Q62" s="7" t="s">
        <v>247</v>
      </c>
      <c r="R62" s="8">
        <v>10</v>
      </c>
      <c r="S62" s="8" t="s">
        <v>63</v>
      </c>
    </row>
    <row r="63" spans="1:19" ht="14.1" customHeight="1">
      <c r="A63" s="5" t="s">
        <v>68</v>
      </c>
      <c r="B63" s="8">
        <v>7</v>
      </c>
      <c r="C63" s="8">
        <v>20</v>
      </c>
      <c r="D63" s="15">
        <v>1.4</v>
      </c>
      <c r="E63" s="8"/>
      <c r="F63" s="15">
        <v>1.4</v>
      </c>
      <c r="G63" s="8"/>
      <c r="H63" s="7" t="s">
        <v>263</v>
      </c>
      <c r="I63" s="8">
        <v>50</v>
      </c>
      <c r="J63" s="13">
        <v>0.7</v>
      </c>
      <c r="K63" s="8">
        <v>1</v>
      </c>
      <c r="L63" s="8">
        <v>20</v>
      </c>
      <c r="M63" s="8">
        <v>19</v>
      </c>
      <c r="N63" s="8">
        <v>260</v>
      </c>
      <c r="O63" s="8" t="s">
        <v>60</v>
      </c>
      <c r="P63" s="8" t="s">
        <v>61</v>
      </c>
      <c r="Q63" s="7" t="s">
        <v>247</v>
      </c>
      <c r="R63" s="8">
        <v>20</v>
      </c>
      <c r="S63" s="8" t="s">
        <v>63</v>
      </c>
    </row>
    <row r="64" spans="1:19" ht="14.1" customHeight="1">
      <c r="A64" s="5" t="s">
        <v>68</v>
      </c>
      <c r="B64" s="8">
        <v>6</v>
      </c>
      <c r="C64" s="8">
        <v>7</v>
      </c>
      <c r="D64" s="15">
        <v>3.9</v>
      </c>
      <c r="E64" s="8"/>
      <c r="F64" s="15">
        <v>3.9</v>
      </c>
      <c r="G64" s="8"/>
      <c r="H64" s="7" t="s">
        <v>264</v>
      </c>
      <c r="I64" s="8">
        <v>50</v>
      </c>
      <c r="J64" s="13">
        <v>0.65</v>
      </c>
      <c r="K64" s="8">
        <v>1</v>
      </c>
      <c r="L64" s="8">
        <v>28</v>
      </c>
      <c r="M64" s="8">
        <v>22</v>
      </c>
      <c r="N64" s="8">
        <v>190</v>
      </c>
      <c r="O64" s="8" t="s">
        <v>60</v>
      </c>
      <c r="P64" s="8" t="s">
        <v>61</v>
      </c>
      <c r="Q64" s="10" t="s">
        <v>296</v>
      </c>
      <c r="R64" s="8">
        <v>15</v>
      </c>
      <c r="S64" s="8" t="s">
        <v>63</v>
      </c>
    </row>
    <row r="65" spans="1:19" ht="14.1" customHeight="1">
      <c r="A65" s="5" t="s">
        <v>68</v>
      </c>
      <c r="B65" s="8">
        <v>58</v>
      </c>
      <c r="C65" s="8">
        <v>47</v>
      </c>
      <c r="D65" s="15">
        <v>2.1</v>
      </c>
      <c r="E65" s="8"/>
      <c r="F65" s="15">
        <v>2.1</v>
      </c>
      <c r="G65" s="8"/>
      <c r="H65" s="7" t="s">
        <v>265</v>
      </c>
      <c r="I65" s="8">
        <v>45</v>
      </c>
      <c r="J65" s="13">
        <v>0.8</v>
      </c>
      <c r="K65" s="8" t="s">
        <v>27</v>
      </c>
      <c r="L65" s="8">
        <v>20</v>
      </c>
      <c r="M65" s="8">
        <v>19</v>
      </c>
      <c r="N65" s="8">
        <v>260</v>
      </c>
      <c r="O65" s="8" t="s">
        <v>60</v>
      </c>
      <c r="P65" s="8" t="s">
        <v>61</v>
      </c>
      <c r="Q65" s="7" t="s">
        <v>247</v>
      </c>
      <c r="R65" s="8">
        <v>15</v>
      </c>
      <c r="S65" s="8" t="s">
        <v>63</v>
      </c>
    </row>
    <row r="66" spans="1:19" ht="14.1" customHeight="1">
      <c r="A66" s="5" t="s">
        <v>68</v>
      </c>
      <c r="B66" s="8">
        <v>58</v>
      </c>
      <c r="C66" s="8">
        <v>55</v>
      </c>
      <c r="D66" s="15">
        <v>1.6</v>
      </c>
      <c r="E66" s="8"/>
      <c r="F66" s="15">
        <v>1.6</v>
      </c>
      <c r="G66" s="8"/>
      <c r="H66" s="7" t="s">
        <v>266</v>
      </c>
      <c r="I66" s="8">
        <v>50</v>
      </c>
      <c r="J66" s="13">
        <v>0.7</v>
      </c>
      <c r="K66" s="8">
        <v>1</v>
      </c>
      <c r="L66" s="8">
        <v>20</v>
      </c>
      <c r="M66" s="8">
        <v>18</v>
      </c>
      <c r="N66" s="8">
        <v>190</v>
      </c>
      <c r="O66" s="8" t="s">
        <v>60</v>
      </c>
      <c r="P66" s="8" t="s">
        <v>61</v>
      </c>
      <c r="Q66" s="7" t="s">
        <v>247</v>
      </c>
      <c r="R66" s="8">
        <v>20</v>
      </c>
      <c r="S66" s="8" t="s">
        <v>63</v>
      </c>
    </row>
    <row r="67" spans="1:19" ht="14.1" customHeight="1">
      <c r="A67" s="5" t="s">
        <v>68</v>
      </c>
      <c r="B67" s="8">
        <v>58</v>
      </c>
      <c r="C67" s="8">
        <v>1</v>
      </c>
      <c r="D67" s="15">
        <v>5.8</v>
      </c>
      <c r="E67" s="8"/>
      <c r="F67" s="15">
        <v>5.8</v>
      </c>
      <c r="G67" s="8"/>
      <c r="H67" s="7" t="s">
        <v>38</v>
      </c>
      <c r="I67" s="8">
        <v>38</v>
      </c>
      <c r="J67" s="13">
        <v>0.75</v>
      </c>
      <c r="K67" s="8" t="s">
        <v>27</v>
      </c>
      <c r="L67" s="8">
        <v>18</v>
      </c>
      <c r="M67" s="8">
        <v>18</v>
      </c>
      <c r="N67" s="8">
        <v>250</v>
      </c>
      <c r="O67" s="8" t="s">
        <v>60</v>
      </c>
      <c r="P67" s="8" t="s">
        <v>61</v>
      </c>
      <c r="Q67" s="7" t="s">
        <v>247</v>
      </c>
      <c r="R67" s="8">
        <v>20</v>
      </c>
      <c r="S67" s="8" t="s">
        <v>63</v>
      </c>
    </row>
    <row r="68" spans="1:19" ht="14.1" customHeight="1">
      <c r="A68" s="5" t="s">
        <v>68</v>
      </c>
      <c r="B68" s="8">
        <v>58</v>
      </c>
      <c r="C68" s="8">
        <v>3</v>
      </c>
      <c r="D68" s="15">
        <v>2.7</v>
      </c>
      <c r="E68" s="8"/>
      <c r="F68" s="15">
        <v>2.7</v>
      </c>
      <c r="G68" s="8"/>
      <c r="H68" s="7" t="s">
        <v>25</v>
      </c>
      <c r="I68" s="8">
        <v>41</v>
      </c>
      <c r="J68" s="13">
        <v>0.7</v>
      </c>
      <c r="K68" s="8" t="s">
        <v>27</v>
      </c>
      <c r="L68" s="8">
        <v>20</v>
      </c>
      <c r="M68" s="8">
        <v>19</v>
      </c>
      <c r="N68" s="8">
        <v>250</v>
      </c>
      <c r="O68" s="8" t="s">
        <v>60</v>
      </c>
      <c r="P68" s="8" t="s">
        <v>61</v>
      </c>
      <c r="Q68" s="7" t="s">
        <v>247</v>
      </c>
      <c r="R68" s="8">
        <v>15</v>
      </c>
      <c r="S68" s="8" t="s">
        <v>63</v>
      </c>
    </row>
    <row r="69" spans="1:19" ht="14.1" customHeight="1">
      <c r="A69" s="5" t="s">
        <v>68</v>
      </c>
      <c r="B69" s="8">
        <v>59</v>
      </c>
      <c r="C69" s="8">
        <v>33</v>
      </c>
      <c r="D69" s="15">
        <v>5.3</v>
      </c>
      <c r="E69" s="8"/>
      <c r="F69" s="15">
        <v>5.3</v>
      </c>
      <c r="G69" s="8"/>
      <c r="H69" s="7" t="s">
        <v>267</v>
      </c>
      <c r="I69" s="8">
        <v>45</v>
      </c>
      <c r="J69" s="13">
        <v>0.7</v>
      </c>
      <c r="K69" s="8">
        <v>2</v>
      </c>
      <c r="L69" s="8">
        <v>16</v>
      </c>
      <c r="M69" s="8">
        <v>16</v>
      </c>
      <c r="N69" s="8">
        <v>160</v>
      </c>
      <c r="O69" s="8" t="s">
        <v>60</v>
      </c>
      <c r="P69" s="8" t="s">
        <v>61</v>
      </c>
      <c r="Q69" s="7" t="s">
        <v>247</v>
      </c>
      <c r="R69" s="8">
        <v>10</v>
      </c>
      <c r="S69" s="8" t="s">
        <v>63</v>
      </c>
    </row>
    <row r="70" spans="1:19" ht="14.1" customHeight="1">
      <c r="A70" s="5" t="s">
        <v>68</v>
      </c>
      <c r="B70" s="8">
        <v>59</v>
      </c>
      <c r="C70" s="8">
        <v>43</v>
      </c>
      <c r="D70" s="15">
        <v>1.2</v>
      </c>
      <c r="E70" s="8"/>
      <c r="F70" s="15">
        <v>1.2</v>
      </c>
      <c r="G70" s="8"/>
      <c r="H70" s="7" t="s">
        <v>268</v>
      </c>
      <c r="I70" s="8">
        <v>60</v>
      </c>
      <c r="J70" s="13">
        <v>0.65</v>
      </c>
      <c r="K70" s="8" t="s">
        <v>27</v>
      </c>
      <c r="L70" s="8">
        <v>28</v>
      </c>
      <c r="M70" s="8">
        <v>23</v>
      </c>
      <c r="N70" s="8">
        <v>240</v>
      </c>
      <c r="O70" s="8" t="s">
        <v>60</v>
      </c>
      <c r="P70" s="8" t="s">
        <v>61</v>
      </c>
      <c r="Q70" s="7" t="s">
        <v>247</v>
      </c>
      <c r="R70" s="8">
        <v>10</v>
      </c>
      <c r="S70" s="8" t="s">
        <v>63</v>
      </c>
    </row>
    <row r="71" spans="1:19" ht="14.1" customHeight="1">
      <c r="A71" s="5" t="s">
        <v>68</v>
      </c>
      <c r="B71" s="8">
        <v>53</v>
      </c>
      <c r="C71" s="8">
        <v>36</v>
      </c>
      <c r="D71" s="15">
        <v>2</v>
      </c>
      <c r="E71" s="8"/>
      <c r="F71" s="15">
        <v>2</v>
      </c>
      <c r="G71" s="8"/>
      <c r="H71" s="7" t="s">
        <v>269</v>
      </c>
      <c r="I71" s="8">
        <v>40</v>
      </c>
      <c r="J71" s="13">
        <v>0.5</v>
      </c>
      <c r="K71" s="8">
        <v>2</v>
      </c>
      <c r="L71" s="8">
        <v>18</v>
      </c>
      <c r="M71" s="8">
        <v>18</v>
      </c>
      <c r="N71" s="8">
        <v>120</v>
      </c>
      <c r="O71" s="8" t="s">
        <v>60</v>
      </c>
      <c r="P71" s="8" t="s">
        <v>61</v>
      </c>
      <c r="Q71" s="7" t="s">
        <v>95</v>
      </c>
      <c r="R71" s="8">
        <v>20</v>
      </c>
      <c r="S71" s="8" t="s">
        <v>63</v>
      </c>
    </row>
    <row r="72" spans="1:19" ht="14.1" customHeight="1">
      <c r="A72" s="5" t="s">
        <v>68</v>
      </c>
      <c r="B72" s="8">
        <v>65</v>
      </c>
      <c r="C72" s="8">
        <v>66</v>
      </c>
      <c r="D72" s="15">
        <v>2.5</v>
      </c>
      <c r="E72" s="8"/>
      <c r="F72" s="15">
        <v>2.5</v>
      </c>
      <c r="G72" s="8"/>
      <c r="H72" s="7" t="s">
        <v>25</v>
      </c>
      <c r="I72" s="8">
        <v>27</v>
      </c>
      <c r="J72" s="13">
        <v>0.9</v>
      </c>
      <c r="K72" s="8" t="s">
        <v>203</v>
      </c>
      <c r="L72" s="8">
        <v>16</v>
      </c>
      <c r="M72" s="8">
        <v>15</v>
      </c>
      <c r="N72" s="8">
        <v>220</v>
      </c>
      <c r="O72" s="8" t="s">
        <v>60</v>
      </c>
      <c r="P72" s="8" t="s">
        <v>61</v>
      </c>
      <c r="Q72" s="7" t="s">
        <v>247</v>
      </c>
      <c r="R72" s="8">
        <v>15</v>
      </c>
      <c r="S72" s="8" t="s">
        <v>63</v>
      </c>
    </row>
    <row r="73" spans="1:19" ht="14.1" customHeight="1">
      <c r="A73" s="5" t="s">
        <v>68</v>
      </c>
      <c r="B73" s="8">
        <v>62</v>
      </c>
      <c r="C73" s="8">
        <v>9</v>
      </c>
      <c r="D73" s="15">
        <v>2.6</v>
      </c>
      <c r="E73" s="8"/>
      <c r="F73" s="15">
        <v>2.6</v>
      </c>
      <c r="G73" s="8"/>
      <c r="H73" s="7" t="s">
        <v>25</v>
      </c>
      <c r="I73" s="8">
        <v>60</v>
      </c>
      <c r="J73" s="13">
        <v>0.7</v>
      </c>
      <c r="K73" s="8">
        <v>1</v>
      </c>
      <c r="L73" s="8">
        <v>22</v>
      </c>
      <c r="M73" s="8">
        <v>20</v>
      </c>
      <c r="N73" s="8">
        <v>260</v>
      </c>
      <c r="O73" s="8" t="s">
        <v>60</v>
      </c>
      <c r="P73" s="8" t="s">
        <v>61</v>
      </c>
      <c r="Q73" s="7" t="s">
        <v>247</v>
      </c>
      <c r="R73" s="8">
        <v>20</v>
      </c>
      <c r="S73" s="8" t="s">
        <v>63</v>
      </c>
    </row>
    <row r="74" spans="1:19" ht="14.1" customHeight="1">
      <c r="A74" s="5" t="s">
        <v>68</v>
      </c>
      <c r="B74" s="8">
        <v>62</v>
      </c>
      <c r="C74" s="8">
        <v>16</v>
      </c>
      <c r="D74" s="15">
        <v>5.5</v>
      </c>
      <c r="E74" s="8"/>
      <c r="F74" s="15">
        <v>5.5</v>
      </c>
      <c r="G74" s="8"/>
      <c r="H74" s="7" t="s">
        <v>206</v>
      </c>
      <c r="I74" s="8">
        <v>65</v>
      </c>
      <c r="J74" s="13">
        <v>0.65</v>
      </c>
      <c r="K74" s="8">
        <v>1</v>
      </c>
      <c r="L74" s="8">
        <v>24</v>
      </c>
      <c r="M74" s="8">
        <v>21</v>
      </c>
      <c r="N74" s="8">
        <v>230</v>
      </c>
      <c r="O74" s="8" t="s">
        <v>60</v>
      </c>
      <c r="P74" s="8" t="s">
        <v>61</v>
      </c>
      <c r="Q74" s="7" t="s">
        <v>247</v>
      </c>
      <c r="R74" s="8">
        <v>15</v>
      </c>
      <c r="S74" s="8" t="s">
        <v>63</v>
      </c>
    </row>
    <row r="75" spans="1:19" ht="14.1" customHeight="1">
      <c r="A75" s="5" t="s">
        <v>68</v>
      </c>
      <c r="B75" s="8">
        <v>63</v>
      </c>
      <c r="C75" s="8">
        <v>15</v>
      </c>
      <c r="D75" s="15">
        <v>8</v>
      </c>
      <c r="E75" s="8"/>
      <c r="F75" s="15">
        <v>8</v>
      </c>
      <c r="G75" s="8"/>
      <c r="H75" s="7" t="s">
        <v>270</v>
      </c>
      <c r="I75" s="8">
        <v>40</v>
      </c>
      <c r="J75" s="13">
        <v>0.75</v>
      </c>
      <c r="K75" s="8">
        <v>1</v>
      </c>
      <c r="L75" s="8">
        <v>16</v>
      </c>
      <c r="M75" s="8">
        <v>17</v>
      </c>
      <c r="N75" s="8">
        <v>190</v>
      </c>
      <c r="O75" s="8" t="s">
        <v>60</v>
      </c>
      <c r="P75" s="8" t="s">
        <v>61</v>
      </c>
      <c r="Q75" s="7" t="s">
        <v>247</v>
      </c>
      <c r="R75" s="8">
        <v>10</v>
      </c>
      <c r="S75" s="8" t="s">
        <v>63</v>
      </c>
    </row>
    <row r="76" spans="1:19" ht="14.1" customHeight="1">
      <c r="A76" s="5" t="s">
        <v>68</v>
      </c>
      <c r="B76" s="8">
        <v>63</v>
      </c>
      <c r="C76" s="8">
        <v>19</v>
      </c>
      <c r="D76" s="15">
        <v>17</v>
      </c>
      <c r="E76" s="8"/>
      <c r="F76" s="15">
        <v>17</v>
      </c>
      <c r="G76" s="8"/>
      <c r="H76" s="7" t="s">
        <v>271</v>
      </c>
      <c r="I76" s="8">
        <v>55</v>
      </c>
      <c r="J76" s="13">
        <v>0.7</v>
      </c>
      <c r="K76" s="8">
        <v>2</v>
      </c>
      <c r="L76" s="8">
        <v>20</v>
      </c>
      <c r="M76" s="8">
        <v>18</v>
      </c>
      <c r="N76" s="8">
        <v>190</v>
      </c>
      <c r="O76" s="8" t="s">
        <v>60</v>
      </c>
      <c r="P76" s="8" t="s">
        <v>61</v>
      </c>
      <c r="Q76" s="7" t="s">
        <v>247</v>
      </c>
      <c r="R76" s="8">
        <v>10</v>
      </c>
      <c r="S76" s="8" t="s">
        <v>63</v>
      </c>
    </row>
    <row r="77" spans="1:19" ht="14.1" customHeight="1">
      <c r="A77" s="5" t="s">
        <v>68</v>
      </c>
      <c r="B77" s="8">
        <v>64</v>
      </c>
      <c r="C77" s="8">
        <v>28</v>
      </c>
      <c r="D77" s="15">
        <v>16</v>
      </c>
      <c r="E77" s="8"/>
      <c r="F77" s="15">
        <v>16</v>
      </c>
      <c r="G77" s="8"/>
      <c r="H77" s="10" t="s">
        <v>272</v>
      </c>
      <c r="I77" s="8">
        <v>60</v>
      </c>
      <c r="J77" s="13">
        <v>0.7</v>
      </c>
      <c r="K77" s="8">
        <v>1</v>
      </c>
      <c r="L77" s="8">
        <v>24</v>
      </c>
      <c r="M77" s="8">
        <v>20</v>
      </c>
      <c r="N77" s="8">
        <v>200</v>
      </c>
      <c r="O77" s="8" t="s">
        <v>60</v>
      </c>
      <c r="P77" s="8" t="s">
        <v>61</v>
      </c>
      <c r="Q77" s="7" t="s">
        <v>247</v>
      </c>
      <c r="R77" s="8">
        <v>10</v>
      </c>
      <c r="S77" s="8" t="s">
        <v>63</v>
      </c>
    </row>
    <row r="78" spans="1:19" ht="14.1" customHeight="1">
      <c r="A78" s="5" t="s">
        <v>68</v>
      </c>
      <c r="B78" s="8">
        <v>37</v>
      </c>
      <c r="C78" s="8">
        <v>10</v>
      </c>
      <c r="D78" s="15">
        <v>3.4</v>
      </c>
      <c r="E78" s="8"/>
      <c r="F78" s="15">
        <v>3.4</v>
      </c>
      <c r="G78" s="8"/>
      <c r="H78" s="7" t="s">
        <v>273</v>
      </c>
      <c r="I78" s="8">
        <v>45</v>
      </c>
      <c r="J78" s="13">
        <v>0.75</v>
      </c>
      <c r="K78" s="8" t="s">
        <v>27</v>
      </c>
      <c r="L78" s="8">
        <v>23</v>
      </c>
      <c r="M78" s="8">
        <v>20</v>
      </c>
      <c r="N78" s="8">
        <v>266</v>
      </c>
      <c r="O78" s="8" t="s">
        <v>60</v>
      </c>
      <c r="P78" s="8" t="s">
        <v>61</v>
      </c>
      <c r="Q78" s="7" t="s">
        <v>247</v>
      </c>
      <c r="R78" s="8">
        <v>15</v>
      </c>
      <c r="S78" s="8" t="s">
        <v>63</v>
      </c>
    </row>
    <row r="79" spans="1:19" ht="14.1" customHeight="1">
      <c r="A79" s="5" t="s">
        <v>68</v>
      </c>
      <c r="B79" s="8">
        <v>37</v>
      </c>
      <c r="C79" s="8">
        <v>31</v>
      </c>
      <c r="D79" s="15">
        <v>6</v>
      </c>
      <c r="E79" s="8"/>
      <c r="F79" s="15">
        <v>6</v>
      </c>
      <c r="G79" s="8"/>
      <c r="H79" s="7" t="s">
        <v>274</v>
      </c>
      <c r="I79" s="8">
        <v>50</v>
      </c>
      <c r="J79" s="13">
        <v>0.7</v>
      </c>
      <c r="K79" s="8" t="s">
        <v>27</v>
      </c>
      <c r="L79" s="8">
        <v>24</v>
      </c>
      <c r="M79" s="8">
        <v>22</v>
      </c>
      <c r="N79" s="8">
        <v>254</v>
      </c>
      <c r="O79" s="8" t="s">
        <v>60</v>
      </c>
      <c r="P79" s="8" t="s">
        <v>61</v>
      </c>
      <c r="Q79" s="7" t="s">
        <v>247</v>
      </c>
      <c r="R79" s="8">
        <v>15</v>
      </c>
      <c r="S79" s="8" t="s">
        <v>63</v>
      </c>
    </row>
    <row r="80" spans="1:19" ht="17.25" customHeight="1">
      <c r="A80" s="239" t="s">
        <v>59</v>
      </c>
      <c r="B80" s="239"/>
      <c r="C80" s="239"/>
      <c r="D80" s="239"/>
      <c r="E80" s="239"/>
      <c r="F80" s="123">
        <f>SUM(F52:F79)</f>
        <v>122.9</v>
      </c>
      <c r="G80" s="123"/>
      <c r="H80" s="140"/>
      <c r="I80" s="90"/>
      <c r="J80" s="92"/>
      <c r="K80" s="90"/>
      <c r="L80" s="90"/>
      <c r="M80" s="90"/>
      <c r="N80" s="90"/>
      <c r="O80" s="90"/>
      <c r="P80" s="90"/>
      <c r="Q80" s="7" t="s">
        <v>249</v>
      </c>
      <c r="R80" s="90"/>
      <c r="S80" s="90"/>
    </row>
    <row r="81" spans="1:19" ht="13.5" customHeight="1">
      <c r="A81" s="246" t="s">
        <v>297</v>
      </c>
      <c r="B81" s="246"/>
      <c r="C81" s="246"/>
      <c r="D81" s="246"/>
      <c r="E81" s="246"/>
      <c r="F81" s="124">
        <f>F80+F51</f>
        <v>261.5</v>
      </c>
      <c r="G81" s="94"/>
      <c r="H81" s="95"/>
      <c r="I81" s="94"/>
      <c r="J81" s="96"/>
      <c r="K81" s="94"/>
      <c r="L81" s="94"/>
      <c r="M81" s="94"/>
      <c r="N81" s="94"/>
      <c r="O81" s="94"/>
      <c r="P81" s="94"/>
      <c r="Q81" s="94"/>
      <c r="R81" s="94"/>
      <c r="S81" s="94"/>
    </row>
    <row r="82" spans="1:19" ht="19.5">
      <c r="A82" s="98"/>
      <c r="B82" s="247" t="s">
        <v>224</v>
      </c>
      <c r="C82" s="247"/>
      <c r="D82" s="247"/>
      <c r="E82" s="247"/>
      <c r="F82" s="247"/>
      <c r="G82" s="247"/>
      <c r="H82" s="247"/>
      <c r="I82" s="247"/>
      <c r="J82" s="103"/>
      <c r="K82" s="101"/>
      <c r="L82" s="101"/>
      <c r="M82" s="104"/>
      <c r="N82" s="248" t="s">
        <v>126</v>
      </c>
      <c r="O82" s="248"/>
      <c r="P82" s="248"/>
      <c r="Q82" s="248"/>
      <c r="R82" s="104"/>
      <c r="S82" s="104"/>
    </row>
    <row r="83" spans="1:19" s="105" customFormat="1">
      <c r="B83" s="242" t="s">
        <v>66</v>
      </c>
      <c r="C83" s="242"/>
      <c r="D83" s="242"/>
      <c r="E83" s="242"/>
      <c r="F83" s="242"/>
      <c r="G83" s="242"/>
      <c r="H83" s="242"/>
      <c r="I83" s="242"/>
      <c r="J83" s="9"/>
      <c r="K83" s="243" t="s">
        <v>18</v>
      </c>
      <c r="L83" s="243"/>
      <c r="M83" s="9"/>
      <c r="N83" s="243" t="s">
        <v>19</v>
      </c>
      <c r="O83" s="243"/>
      <c r="P83" s="243"/>
      <c r="Q83" s="243"/>
      <c r="R83" s="9"/>
      <c r="S83" s="9"/>
    </row>
    <row r="84" spans="1:19" s="105" customFormat="1">
      <c r="B84" s="245" t="s">
        <v>275</v>
      </c>
      <c r="C84" s="231"/>
      <c r="D84" s="231"/>
      <c r="E84" s="231"/>
      <c r="F84" s="231"/>
      <c r="G84" s="231"/>
      <c r="H84" s="231"/>
      <c r="I84" s="231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20.25" customHeight="1">
      <c r="B85" s="232" t="s">
        <v>67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</row>
    <row r="86" spans="1:19" ht="4.5" customHeight="1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</row>
    <row r="87" spans="1:19" ht="0.75" hidden="1" customHeight="1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</row>
  </sheetData>
  <mergeCells count="37">
    <mergeCell ref="B84:I84"/>
    <mergeCell ref="B85:S87"/>
    <mergeCell ref="A81:E81"/>
    <mergeCell ref="B82:I82"/>
    <mergeCell ref="N82:Q82"/>
    <mergeCell ref="B83:I83"/>
    <mergeCell ref="K83:L83"/>
    <mergeCell ref="N83:Q83"/>
    <mergeCell ref="A80:E80"/>
    <mergeCell ref="S21:S24"/>
    <mergeCell ref="F22:F24"/>
    <mergeCell ref="G22:G24"/>
    <mergeCell ref="H23:H24"/>
    <mergeCell ref="I23:I24"/>
    <mergeCell ref="J23:J24"/>
    <mergeCell ref="K23:K24"/>
    <mergeCell ref="L23:L24"/>
    <mergeCell ref="M23:M24"/>
    <mergeCell ref="N23:N24"/>
    <mergeCell ref="F21:G21"/>
    <mergeCell ref="H21:N22"/>
    <mergeCell ref="O21:O24"/>
    <mergeCell ref="P21:P24"/>
    <mergeCell ref="A51:E51"/>
    <mergeCell ref="H51:Q51"/>
    <mergeCell ref="Q21:Q24"/>
    <mergeCell ref="R21:R24"/>
    <mergeCell ref="O1:R2"/>
    <mergeCell ref="H2:M12"/>
    <mergeCell ref="A3:G12"/>
    <mergeCell ref="N3:S12"/>
    <mergeCell ref="E13:O20"/>
    <mergeCell ref="A21:A24"/>
    <mergeCell ref="B21:B24"/>
    <mergeCell ref="C21:C24"/>
    <mergeCell ref="D21:D24"/>
    <mergeCell ref="E21:E2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tabSelected="1" topLeftCell="A16" zoomScale="130" zoomScaleNormal="130" workbookViewId="0">
      <selection activeCell="J61" sqref="J61"/>
    </sheetView>
  </sheetViews>
  <sheetFormatPr defaultColWidth="9.140625" defaultRowHeight="15"/>
  <cols>
    <col min="1" max="1" width="10.28515625" style="9" customWidth="1"/>
    <col min="2" max="2" width="6.5703125" style="9" customWidth="1"/>
    <col min="3" max="3" width="7.7109375" style="9" customWidth="1"/>
    <col min="4" max="4" width="6" style="9" customWidth="1"/>
    <col min="5" max="5" width="6" style="82" customWidth="1"/>
    <col min="6" max="6" width="6.28515625" style="9" customWidth="1"/>
    <col min="7" max="7" width="4.7109375" style="9" customWidth="1"/>
    <col min="8" max="8" width="12.42578125" style="78" customWidth="1"/>
    <col min="9" max="9" width="5.140625" style="9" customWidth="1"/>
    <col min="10" max="10" width="5.140625" style="79" customWidth="1"/>
    <col min="11" max="11" width="5.5703125" style="9" customWidth="1"/>
    <col min="12" max="12" width="6.28515625" style="9" customWidth="1"/>
    <col min="13" max="13" width="7.140625" style="9" customWidth="1"/>
    <col min="14" max="14" width="9.7109375" style="9" customWidth="1"/>
    <col min="15" max="15" width="6.85546875" style="9" customWidth="1"/>
    <col min="16" max="16" width="4.7109375" style="9" customWidth="1"/>
    <col min="17" max="17" width="12.85546875" style="82" customWidth="1"/>
    <col min="18" max="18" width="6" style="9" customWidth="1"/>
    <col min="19" max="19" width="7.28515625" style="9" customWidth="1"/>
    <col min="20" max="16384" width="9.140625" style="9"/>
  </cols>
  <sheetData>
    <row r="1" spans="1:19" ht="21" customHeight="1">
      <c r="O1" s="225" t="s">
        <v>42</v>
      </c>
      <c r="P1" s="225"/>
      <c r="Q1" s="225"/>
      <c r="R1" s="225"/>
    </row>
    <row r="2" spans="1:19" ht="2.25" customHeight="1">
      <c r="H2" s="226"/>
      <c r="I2" s="226"/>
      <c r="J2" s="226"/>
      <c r="K2" s="226"/>
      <c r="L2" s="226"/>
      <c r="M2" s="226"/>
      <c r="O2" s="225"/>
      <c r="P2" s="225"/>
      <c r="Q2" s="225"/>
      <c r="R2" s="225"/>
    </row>
    <row r="3" spans="1:19" ht="15" customHeight="1">
      <c r="A3" s="226" t="s">
        <v>324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49" t="s">
        <v>325</v>
      </c>
      <c r="O3" s="249"/>
      <c r="P3" s="249"/>
      <c r="Q3" s="249"/>
      <c r="R3" s="249"/>
      <c r="S3" s="249"/>
    </row>
    <row r="4" spans="1:19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49"/>
      <c r="O4" s="249"/>
      <c r="P4" s="249"/>
      <c r="Q4" s="249"/>
      <c r="R4" s="249"/>
      <c r="S4" s="249"/>
    </row>
    <row r="5" spans="1:19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49"/>
      <c r="O5" s="249"/>
      <c r="P5" s="249"/>
      <c r="Q5" s="249"/>
      <c r="R5" s="249"/>
      <c r="S5" s="249"/>
    </row>
    <row r="6" spans="1:19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49"/>
      <c r="O6" s="249"/>
      <c r="P6" s="249"/>
      <c r="Q6" s="249"/>
      <c r="R6" s="249"/>
      <c r="S6" s="249"/>
    </row>
    <row r="7" spans="1:19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49"/>
      <c r="O7" s="249"/>
      <c r="P7" s="249"/>
      <c r="Q7" s="249"/>
      <c r="R7" s="249"/>
      <c r="S7" s="249"/>
    </row>
    <row r="8" spans="1:19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49"/>
      <c r="O8" s="249"/>
      <c r="P8" s="249"/>
      <c r="Q8" s="249"/>
      <c r="R8" s="249"/>
      <c r="S8" s="249"/>
    </row>
    <row r="9" spans="1:19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49"/>
      <c r="O9" s="249"/>
      <c r="P9" s="249"/>
      <c r="Q9" s="249"/>
      <c r="R9" s="249"/>
      <c r="S9" s="249"/>
    </row>
    <row r="10" spans="1:19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49"/>
      <c r="O10" s="249"/>
      <c r="P10" s="249"/>
      <c r="Q10" s="249"/>
      <c r="R10" s="249"/>
      <c r="S10" s="249"/>
    </row>
    <row r="11" spans="1:19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49"/>
      <c r="O11" s="249"/>
      <c r="P11" s="249"/>
      <c r="Q11" s="249"/>
      <c r="R11" s="249"/>
      <c r="S11" s="249"/>
    </row>
    <row r="12" spans="1:19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49"/>
      <c r="O12" s="249"/>
      <c r="P12" s="249"/>
      <c r="Q12" s="249"/>
      <c r="R12" s="249"/>
      <c r="S12" s="249"/>
    </row>
    <row r="13" spans="1:19" ht="1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49"/>
      <c r="O13" s="249"/>
      <c r="P13" s="249"/>
      <c r="Q13" s="249"/>
      <c r="R13" s="249"/>
      <c r="S13" s="249"/>
    </row>
    <row r="14" spans="1:19" ht="15.75" hidden="1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49"/>
      <c r="O14" s="249"/>
      <c r="P14" s="249"/>
      <c r="Q14" s="249"/>
      <c r="R14" s="249"/>
      <c r="S14" s="249"/>
    </row>
    <row r="15" spans="1:19" ht="18" hidden="1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49"/>
      <c r="O15" s="249"/>
      <c r="P15" s="249"/>
      <c r="Q15" s="249"/>
      <c r="R15" s="249"/>
      <c r="S15" s="249"/>
    </row>
    <row r="16" spans="1:19" ht="15" customHeight="1">
      <c r="E16" s="226" t="s">
        <v>299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80"/>
      <c r="Q16" s="81"/>
      <c r="R16" s="80"/>
      <c r="S16" s="80"/>
    </row>
    <row r="17" spans="1:19"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1:19"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1:19"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9" ht="11.25" customHeight="1"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1:19" ht="10.5" customHeight="1"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19" ht="12" customHeight="1"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9" ht="15.75" customHeight="1"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</row>
    <row r="24" spans="1:19" ht="24.75" customHeight="1">
      <c r="A24" s="223" t="s">
        <v>43</v>
      </c>
      <c r="B24" s="224" t="s">
        <v>4</v>
      </c>
      <c r="C24" s="224" t="s">
        <v>5</v>
      </c>
      <c r="D24" s="224" t="s">
        <v>53</v>
      </c>
      <c r="E24" s="224" t="s">
        <v>44</v>
      </c>
      <c r="F24" s="223" t="s">
        <v>47</v>
      </c>
      <c r="G24" s="223"/>
      <c r="H24" s="223" t="s">
        <v>300</v>
      </c>
      <c r="I24" s="223"/>
      <c r="J24" s="223"/>
      <c r="K24" s="223"/>
      <c r="L24" s="223"/>
      <c r="M24" s="223"/>
      <c r="N24" s="223"/>
      <c r="O24" s="224" t="s">
        <v>55</v>
      </c>
      <c r="P24" s="224" t="s">
        <v>56</v>
      </c>
      <c r="Q24" s="224" t="s">
        <v>57</v>
      </c>
      <c r="R24" s="230" t="s">
        <v>240</v>
      </c>
      <c r="S24" s="228" t="s">
        <v>58</v>
      </c>
    </row>
    <row r="25" spans="1:19" ht="24.75" customHeight="1">
      <c r="A25" s="223"/>
      <c r="B25" s="224"/>
      <c r="C25" s="224"/>
      <c r="D25" s="224"/>
      <c r="E25" s="224"/>
      <c r="F25" s="228" t="s">
        <v>45</v>
      </c>
      <c r="G25" s="228" t="s">
        <v>46</v>
      </c>
      <c r="H25" s="223"/>
      <c r="I25" s="223"/>
      <c r="J25" s="223"/>
      <c r="K25" s="223"/>
      <c r="L25" s="223"/>
      <c r="M25" s="223"/>
      <c r="N25" s="223"/>
      <c r="O25" s="224"/>
      <c r="P25" s="224"/>
      <c r="Q25" s="224"/>
      <c r="R25" s="230"/>
      <c r="S25" s="228"/>
    </row>
    <row r="26" spans="1:19" ht="29.25" customHeight="1">
      <c r="A26" s="223"/>
      <c r="B26" s="224"/>
      <c r="C26" s="224"/>
      <c r="D26" s="224"/>
      <c r="E26" s="224"/>
      <c r="F26" s="228"/>
      <c r="G26" s="228"/>
      <c r="H26" s="228" t="s">
        <v>49</v>
      </c>
      <c r="I26" s="224" t="s">
        <v>50</v>
      </c>
      <c r="J26" s="229" t="s">
        <v>10</v>
      </c>
      <c r="K26" s="224" t="s">
        <v>12</v>
      </c>
      <c r="L26" s="224" t="s">
        <v>51</v>
      </c>
      <c r="M26" s="224" t="s">
        <v>52</v>
      </c>
      <c r="N26" s="228" t="s">
        <v>54</v>
      </c>
      <c r="O26" s="224"/>
      <c r="P26" s="224"/>
      <c r="Q26" s="224"/>
      <c r="R26" s="230"/>
      <c r="S26" s="228"/>
    </row>
    <row r="27" spans="1:19" ht="22.5" customHeight="1">
      <c r="A27" s="223"/>
      <c r="B27" s="224"/>
      <c r="C27" s="224"/>
      <c r="D27" s="224"/>
      <c r="E27" s="224"/>
      <c r="F27" s="228"/>
      <c r="G27" s="228"/>
      <c r="H27" s="228"/>
      <c r="I27" s="224"/>
      <c r="J27" s="229"/>
      <c r="K27" s="224"/>
      <c r="L27" s="224"/>
      <c r="M27" s="224"/>
      <c r="N27" s="228"/>
      <c r="O27" s="224"/>
      <c r="P27" s="224"/>
      <c r="Q27" s="224"/>
      <c r="R27" s="230"/>
      <c r="S27" s="228"/>
    </row>
    <row r="28" spans="1:19" ht="12.95" customHeight="1">
      <c r="A28" s="143">
        <v>1</v>
      </c>
      <c r="B28" s="143">
        <v>2</v>
      </c>
      <c r="C28" s="143">
        <v>3</v>
      </c>
      <c r="D28" s="143">
        <v>4</v>
      </c>
      <c r="E28" s="143">
        <v>5</v>
      </c>
      <c r="F28" s="143">
        <v>6</v>
      </c>
      <c r="G28" s="143">
        <v>7</v>
      </c>
      <c r="H28" s="83">
        <v>8</v>
      </c>
      <c r="I28" s="143">
        <v>9</v>
      </c>
      <c r="J28" s="84">
        <v>10</v>
      </c>
      <c r="K28" s="143">
        <v>11</v>
      </c>
      <c r="L28" s="143">
        <v>12</v>
      </c>
      <c r="M28" s="143">
        <v>13</v>
      </c>
      <c r="N28" s="143">
        <v>14</v>
      </c>
      <c r="O28" s="143">
        <v>15</v>
      </c>
      <c r="P28" s="143">
        <v>16</v>
      </c>
      <c r="Q28" s="143">
        <v>17</v>
      </c>
      <c r="R28" s="143">
        <v>18</v>
      </c>
      <c r="S28" s="143">
        <v>19</v>
      </c>
    </row>
    <row r="29" spans="1:19" ht="14.1" customHeight="1">
      <c r="A29" s="5" t="s">
        <v>22</v>
      </c>
      <c r="B29" s="8">
        <v>35</v>
      </c>
      <c r="C29" s="8">
        <v>1</v>
      </c>
      <c r="D29" s="15">
        <v>0.2</v>
      </c>
      <c r="E29" s="15"/>
      <c r="F29" s="15">
        <v>0.2</v>
      </c>
      <c r="G29" s="15">
        <v>0.2</v>
      </c>
      <c r="H29" s="67" t="s">
        <v>25</v>
      </c>
      <c r="I29" s="8">
        <v>63</v>
      </c>
      <c r="J29" s="8">
        <v>0.7</v>
      </c>
      <c r="K29" s="8">
        <v>1</v>
      </c>
      <c r="L29" s="8">
        <v>23</v>
      </c>
      <c r="M29" s="8">
        <v>30</v>
      </c>
      <c r="N29" s="8">
        <v>350</v>
      </c>
      <c r="O29" s="8" t="s">
        <v>60</v>
      </c>
      <c r="P29" s="8" t="s">
        <v>139</v>
      </c>
      <c r="Q29" s="7" t="s">
        <v>321</v>
      </c>
      <c r="R29" s="8">
        <v>250</v>
      </c>
      <c r="S29" s="250" t="s">
        <v>298</v>
      </c>
    </row>
    <row r="30" spans="1:19" ht="14.1" customHeight="1">
      <c r="A30" s="5" t="s">
        <v>22</v>
      </c>
      <c r="B30" s="8">
        <v>56</v>
      </c>
      <c r="C30" s="8">
        <v>8</v>
      </c>
      <c r="D30" s="15">
        <v>3.2</v>
      </c>
      <c r="E30" s="106">
        <v>1</v>
      </c>
      <c r="F30" s="15">
        <v>0.5</v>
      </c>
      <c r="G30" s="15">
        <v>0.5</v>
      </c>
      <c r="H30" s="67" t="s">
        <v>212</v>
      </c>
      <c r="I30" s="8">
        <v>60</v>
      </c>
      <c r="J30" s="8">
        <v>0.7</v>
      </c>
      <c r="K30" s="8" t="s">
        <v>27</v>
      </c>
      <c r="L30" s="8">
        <v>23</v>
      </c>
      <c r="M30" s="8">
        <v>28</v>
      </c>
      <c r="N30" s="8">
        <v>290</v>
      </c>
      <c r="O30" s="8" t="s">
        <v>60</v>
      </c>
      <c r="P30" s="8" t="s">
        <v>139</v>
      </c>
      <c r="Q30" s="7" t="s">
        <v>321</v>
      </c>
      <c r="R30" s="8">
        <v>85</v>
      </c>
      <c r="S30" s="251"/>
    </row>
    <row r="31" spans="1:19" ht="14.1" customHeight="1">
      <c r="A31" s="5" t="s">
        <v>22</v>
      </c>
      <c r="B31" s="8">
        <v>71</v>
      </c>
      <c r="C31" s="8">
        <v>52</v>
      </c>
      <c r="D31" s="15">
        <v>1.5</v>
      </c>
      <c r="E31" s="106">
        <v>1</v>
      </c>
      <c r="F31" s="15">
        <v>0.6</v>
      </c>
      <c r="G31" s="15">
        <v>0.6</v>
      </c>
      <c r="H31" s="10" t="s">
        <v>311</v>
      </c>
      <c r="I31" s="8">
        <v>70</v>
      </c>
      <c r="J31" s="8">
        <v>0.65</v>
      </c>
      <c r="K31" s="8">
        <v>1</v>
      </c>
      <c r="L31" s="8">
        <v>22</v>
      </c>
      <c r="M31" s="8">
        <v>28</v>
      </c>
      <c r="N31" s="8">
        <v>180</v>
      </c>
      <c r="O31" s="8" t="s">
        <v>60</v>
      </c>
      <c r="P31" s="8" t="s">
        <v>139</v>
      </c>
      <c r="Q31" s="7" t="s">
        <v>321</v>
      </c>
      <c r="R31" s="8">
        <v>100</v>
      </c>
      <c r="S31" s="251"/>
    </row>
    <row r="32" spans="1:19" ht="14.1" customHeight="1">
      <c r="A32" s="5" t="s">
        <v>22</v>
      </c>
      <c r="B32" s="6">
        <v>71</v>
      </c>
      <c r="C32" s="8">
        <v>34</v>
      </c>
      <c r="D32" s="16">
        <v>2.8</v>
      </c>
      <c r="E32" s="147">
        <v>1</v>
      </c>
      <c r="F32" s="16">
        <v>0.3</v>
      </c>
      <c r="G32" s="15">
        <v>0.3</v>
      </c>
      <c r="H32" s="8" t="s">
        <v>36</v>
      </c>
      <c r="I32" s="6">
        <v>65</v>
      </c>
      <c r="J32" s="6">
        <v>0.6</v>
      </c>
      <c r="K32" s="6">
        <v>1</v>
      </c>
      <c r="L32" s="6">
        <v>22</v>
      </c>
      <c r="M32" s="6">
        <v>28</v>
      </c>
      <c r="N32" s="8">
        <v>250</v>
      </c>
      <c r="O32" s="8" t="s">
        <v>60</v>
      </c>
      <c r="P32" s="8" t="s">
        <v>139</v>
      </c>
      <c r="Q32" s="7" t="s">
        <v>321</v>
      </c>
      <c r="R32" s="6">
        <v>185</v>
      </c>
      <c r="S32" s="251"/>
    </row>
    <row r="33" spans="1:19" ht="14.1" customHeight="1">
      <c r="A33" s="5" t="s">
        <v>22</v>
      </c>
      <c r="B33" s="6">
        <v>71</v>
      </c>
      <c r="C33" s="6">
        <v>41</v>
      </c>
      <c r="D33" s="16">
        <v>0.7</v>
      </c>
      <c r="E33" s="147">
        <v>1</v>
      </c>
      <c r="F33" s="16">
        <v>0.2</v>
      </c>
      <c r="G33" s="15">
        <v>0.2</v>
      </c>
      <c r="H33" s="6" t="s">
        <v>36</v>
      </c>
      <c r="I33" s="6">
        <v>65</v>
      </c>
      <c r="J33" s="6">
        <v>0.6</v>
      </c>
      <c r="K33" s="6">
        <v>1</v>
      </c>
      <c r="L33" s="6">
        <v>22</v>
      </c>
      <c r="M33" s="6">
        <v>28</v>
      </c>
      <c r="N33" s="6">
        <v>250</v>
      </c>
      <c r="O33" s="8" t="s">
        <v>60</v>
      </c>
      <c r="P33" s="8" t="s">
        <v>139</v>
      </c>
      <c r="Q33" s="7" t="s">
        <v>321</v>
      </c>
      <c r="R33" s="6">
        <v>245</v>
      </c>
      <c r="S33" s="251"/>
    </row>
    <row r="34" spans="1:19" ht="14.1" customHeight="1">
      <c r="A34" s="5" t="s">
        <v>22</v>
      </c>
      <c r="B34" s="6">
        <v>97</v>
      </c>
      <c r="C34" s="8">
        <v>7</v>
      </c>
      <c r="D34" s="16">
        <v>0.7</v>
      </c>
      <c r="E34" s="147">
        <v>1</v>
      </c>
      <c r="F34" s="16">
        <v>0.2</v>
      </c>
      <c r="G34" s="15"/>
      <c r="H34" s="6" t="s">
        <v>204</v>
      </c>
      <c r="I34" s="6">
        <v>50</v>
      </c>
      <c r="J34" s="6">
        <v>0.6</v>
      </c>
      <c r="K34" s="6" t="s">
        <v>27</v>
      </c>
      <c r="L34" s="6">
        <v>22</v>
      </c>
      <c r="M34" s="6">
        <v>24</v>
      </c>
      <c r="N34" s="8">
        <v>270</v>
      </c>
      <c r="O34" s="8" t="s">
        <v>60</v>
      </c>
      <c r="P34" s="8" t="s">
        <v>139</v>
      </c>
      <c r="Q34" s="7" t="s">
        <v>321</v>
      </c>
      <c r="R34" s="6">
        <v>145</v>
      </c>
      <c r="S34" s="251"/>
    </row>
    <row r="35" spans="1:19" ht="14.1" customHeight="1">
      <c r="A35" s="5" t="s">
        <v>22</v>
      </c>
      <c r="B35" s="6">
        <v>99</v>
      </c>
      <c r="C35" s="8">
        <v>22</v>
      </c>
      <c r="D35" s="16">
        <v>13</v>
      </c>
      <c r="E35" s="147">
        <v>1</v>
      </c>
      <c r="F35" s="16">
        <v>0.4</v>
      </c>
      <c r="G35" s="15">
        <v>0.4</v>
      </c>
      <c r="H35" s="66" t="s">
        <v>318</v>
      </c>
      <c r="I35" s="6">
        <v>65</v>
      </c>
      <c r="J35" s="6">
        <v>0.7</v>
      </c>
      <c r="K35" s="6">
        <v>1</v>
      </c>
      <c r="L35" s="6">
        <v>23</v>
      </c>
      <c r="M35" s="6">
        <v>26</v>
      </c>
      <c r="N35" s="8">
        <v>350</v>
      </c>
      <c r="O35" s="8" t="s">
        <v>60</v>
      </c>
      <c r="P35" s="8" t="s">
        <v>139</v>
      </c>
      <c r="Q35" s="7" t="s">
        <v>321</v>
      </c>
      <c r="R35" s="6">
        <v>140</v>
      </c>
      <c r="S35" s="251"/>
    </row>
    <row r="36" spans="1:19" ht="17.25" customHeight="1">
      <c r="A36" s="233" t="s">
        <v>322</v>
      </c>
      <c r="B36" s="234"/>
      <c r="C36" s="234"/>
      <c r="D36" s="234"/>
      <c r="E36" s="235"/>
      <c r="F36" s="89">
        <f>SUM(F29:F35)</f>
        <v>2.4</v>
      </c>
      <c r="G36" s="148">
        <v>2.2000000000000002</v>
      </c>
      <c r="H36" s="236"/>
      <c r="I36" s="237"/>
      <c r="J36" s="237"/>
      <c r="K36" s="237"/>
      <c r="L36" s="237"/>
      <c r="M36" s="237"/>
      <c r="N36" s="237"/>
      <c r="O36" s="237"/>
      <c r="P36" s="237"/>
      <c r="Q36" s="238"/>
      <c r="R36" s="90"/>
      <c r="S36" s="90"/>
    </row>
    <row r="37" spans="1:19" ht="14.1" customHeight="1">
      <c r="A37" s="5" t="s">
        <v>68</v>
      </c>
      <c r="B37" s="6">
        <v>17</v>
      </c>
      <c r="C37" s="8">
        <v>9</v>
      </c>
      <c r="D37" s="16">
        <v>1</v>
      </c>
      <c r="E37" s="8">
        <v>1</v>
      </c>
      <c r="F37" s="6">
        <v>0.8</v>
      </c>
      <c r="G37" s="6">
        <v>0.8</v>
      </c>
      <c r="H37" s="68" t="s">
        <v>196</v>
      </c>
      <c r="I37" s="6">
        <v>90</v>
      </c>
      <c r="J37" s="6">
        <v>0.45</v>
      </c>
      <c r="K37" s="6">
        <v>2</v>
      </c>
      <c r="L37" s="6">
        <v>25</v>
      </c>
      <c r="M37" s="6">
        <v>40</v>
      </c>
      <c r="N37" s="8">
        <v>210</v>
      </c>
      <c r="O37" s="8" t="s">
        <v>60</v>
      </c>
      <c r="P37" s="8" t="s">
        <v>139</v>
      </c>
      <c r="Q37" s="7" t="s">
        <v>321</v>
      </c>
      <c r="R37" s="6">
        <v>190</v>
      </c>
      <c r="S37" s="250" t="s">
        <v>298</v>
      </c>
    </row>
    <row r="38" spans="1:19" ht="14.1" customHeight="1">
      <c r="A38" s="5" t="s">
        <v>68</v>
      </c>
      <c r="B38" s="6">
        <v>62</v>
      </c>
      <c r="C38" s="6">
        <v>16</v>
      </c>
      <c r="D38" s="16">
        <v>5.6</v>
      </c>
      <c r="E38" s="8">
        <v>1</v>
      </c>
      <c r="F38" s="6">
        <v>0.9</v>
      </c>
      <c r="G38" s="6">
        <v>0.9</v>
      </c>
      <c r="H38" s="8" t="s">
        <v>307</v>
      </c>
      <c r="I38" s="6">
        <v>80</v>
      </c>
      <c r="J38" s="6">
        <v>0.6</v>
      </c>
      <c r="K38" s="6">
        <v>1</v>
      </c>
      <c r="L38" s="6">
        <v>24</v>
      </c>
      <c r="M38" s="6">
        <v>32</v>
      </c>
      <c r="N38" s="8">
        <v>200</v>
      </c>
      <c r="O38" s="8" t="s">
        <v>60</v>
      </c>
      <c r="P38" s="8" t="s">
        <v>139</v>
      </c>
      <c r="Q38" s="7" t="s">
        <v>321</v>
      </c>
      <c r="R38" s="6">
        <v>175</v>
      </c>
      <c r="S38" s="251"/>
    </row>
    <row r="39" spans="1:19" ht="14.1" customHeight="1">
      <c r="A39" s="5" t="s">
        <v>68</v>
      </c>
      <c r="B39" s="6">
        <v>70</v>
      </c>
      <c r="C39" s="8">
        <v>23</v>
      </c>
      <c r="D39" s="16">
        <v>1.9</v>
      </c>
      <c r="E39" s="8">
        <v>1</v>
      </c>
      <c r="F39" s="6">
        <v>0.2</v>
      </c>
      <c r="G39" s="6"/>
      <c r="H39" s="8" t="s">
        <v>23</v>
      </c>
      <c r="I39" s="6">
        <v>40</v>
      </c>
      <c r="J39" s="6">
        <v>0.6</v>
      </c>
      <c r="K39" s="6">
        <v>1</v>
      </c>
      <c r="L39" s="6">
        <v>17</v>
      </c>
      <c r="M39" s="6">
        <v>18</v>
      </c>
      <c r="N39" s="8">
        <v>190</v>
      </c>
      <c r="O39" s="8" t="s">
        <v>60</v>
      </c>
      <c r="P39" s="8" t="s">
        <v>139</v>
      </c>
      <c r="Q39" s="7" t="s">
        <v>321</v>
      </c>
      <c r="R39" s="6">
        <v>195</v>
      </c>
      <c r="S39" s="251"/>
    </row>
    <row r="40" spans="1:19" ht="14.1" customHeight="1">
      <c r="A40" s="5" t="s">
        <v>68</v>
      </c>
      <c r="B40" s="6">
        <v>70</v>
      </c>
      <c r="C40" s="8">
        <v>22</v>
      </c>
      <c r="D40" s="16">
        <v>1.6</v>
      </c>
      <c r="E40" s="8">
        <v>1</v>
      </c>
      <c r="F40" s="6">
        <v>0.4</v>
      </c>
      <c r="G40" s="6">
        <v>0.4</v>
      </c>
      <c r="H40" s="8" t="s">
        <v>25</v>
      </c>
      <c r="I40" s="6">
        <v>65</v>
      </c>
      <c r="J40" s="6">
        <v>0.7</v>
      </c>
      <c r="K40" s="6">
        <v>1</v>
      </c>
      <c r="L40" s="6">
        <v>23</v>
      </c>
      <c r="M40" s="6">
        <v>26</v>
      </c>
      <c r="N40" s="8">
        <v>280</v>
      </c>
      <c r="O40" s="8" t="s">
        <v>60</v>
      </c>
      <c r="P40" s="8" t="s">
        <v>139</v>
      </c>
      <c r="Q40" s="7" t="s">
        <v>321</v>
      </c>
      <c r="R40" s="6">
        <v>220</v>
      </c>
      <c r="S40" s="252"/>
    </row>
    <row r="41" spans="1:19" ht="17.25" customHeight="1">
      <c r="A41" s="239" t="s">
        <v>322</v>
      </c>
      <c r="B41" s="239"/>
      <c r="C41" s="239"/>
      <c r="D41" s="239"/>
      <c r="E41" s="239"/>
      <c r="F41" s="123">
        <f>SUM(F37:F40)</f>
        <v>2.3000000000000003</v>
      </c>
      <c r="G41" s="123">
        <v>2.1</v>
      </c>
      <c r="H41" s="140"/>
      <c r="I41" s="90"/>
      <c r="J41" s="92"/>
      <c r="K41" s="90"/>
      <c r="L41" s="90"/>
      <c r="M41" s="90"/>
      <c r="N41" s="90"/>
      <c r="O41" s="90"/>
      <c r="P41" s="90"/>
      <c r="Q41" s="7" t="s">
        <v>249</v>
      </c>
      <c r="R41" s="90"/>
      <c r="S41" s="90"/>
    </row>
    <row r="42" spans="1:19" ht="13.5" customHeight="1">
      <c r="A42" s="246" t="s">
        <v>327</v>
      </c>
      <c r="B42" s="246"/>
      <c r="C42" s="246"/>
      <c r="D42" s="246"/>
      <c r="E42" s="246"/>
      <c r="F42" s="124">
        <f>F41+F36</f>
        <v>4.7</v>
      </c>
      <c r="G42" s="94">
        <v>4.3</v>
      </c>
      <c r="H42" s="95"/>
      <c r="I42" s="94"/>
      <c r="J42" s="96"/>
      <c r="K42" s="94"/>
      <c r="L42" s="94"/>
      <c r="M42" s="94"/>
      <c r="N42" s="94"/>
      <c r="O42" s="94"/>
      <c r="P42" s="94"/>
      <c r="Q42" s="94"/>
      <c r="R42" s="94"/>
      <c r="S42" s="94"/>
    </row>
    <row r="43" spans="1:19" ht="19.5">
      <c r="A43" s="98"/>
      <c r="B43" s="247" t="s">
        <v>319</v>
      </c>
      <c r="C43" s="247"/>
      <c r="D43" s="247"/>
      <c r="E43" s="247"/>
      <c r="F43" s="247"/>
      <c r="G43" s="247"/>
      <c r="H43" s="247"/>
      <c r="I43" s="247"/>
      <c r="J43" s="103"/>
      <c r="K43" s="101"/>
      <c r="L43" s="101"/>
      <c r="M43" s="104"/>
      <c r="N43" s="248" t="s">
        <v>320</v>
      </c>
      <c r="O43" s="248"/>
      <c r="P43" s="248"/>
      <c r="Q43" s="248"/>
      <c r="R43" s="104"/>
      <c r="S43" s="104"/>
    </row>
    <row r="44" spans="1:19" s="105" customFormat="1">
      <c r="B44" s="242" t="s">
        <v>66</v>
      </c>
      <c r="C44" s="242"/>
      <c r="D44" s="242"/>
      <c r="E44" s="242"/>
      <c r="F44" s="242"/>
      <c r="G44" s="242"/>
      <c r="H44" s="242"/>
      <c r="I44" s="242"/>
      <c r="J44" s="9"/>
      <c r="K44" s="243" t="s">
        <v>18</v>
      </c>
      <c r="L44" s="243"/>
      <c r="M44" s="9"/>
      <c r="N44" s="243" t="s">
        <v>19</v>
      </c>
      <c r="O44" s="243"/>
      <c r="P44" s="243"/>
      <c r="Q44" s="243"/>
      <c r="R44" s="9"/>
      <c r="S44" s="9"/>
    </row>
    <row r="45" spans="1:19" s="105" customFormat="1">
      <c r="B45" s="245" t="s">
        <v>326</v>
      </c>
      <c r="C45" s="231"/>
      <c r="D45" s="231"/>
      <c r="E45" s="231"/>
      <c r="F45" s="231"/>
      <c r="G45" s="231"/>
      <c r="H45" s="231"/>
      <c r="I45" s="231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>
      <c r="B46" s="232" t="s">
        <v>323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</row>
    <row r="47" spans="1:19" ht="0.75" hidden="1" customHeight="1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</row>
  </sheetData>
  <mergeCells count="39">
    <mergeCell ref="S29:S35"/>
    <mergeCell ref="S37:S40"/>
    <mergeCell ref="R24:R27"/>
    <mergeCell ref="S24:S27"/>
    <mergeCell ref="O1:R2"/>
    <mergeCell ref="H2:M15"/>
    <mergeCell ref="A3:G15"/>
    <mergeCell ref="N3:S15"/>
    <mergeCell ref="E16:O23"/>
    <mergeCell ref="A24:A27"/>
    <mergeCell ref="B24:B27"/>
    <mergeCell ref="C24:C27"/>
    <mergeCell ref="D24:D27"/>
    <mergeCell ref="E24:E27"/>
    <mergeCell ref="O24:O27"/>
    <mergeCell ref="P24:P27"/>
    <mergeCell ref="Q24:Q27"/>
    <mergeCell ref="F24:G24"/>
    <mergeCell ref="H24:N25"/>
    <mergeCell ref="A36:E36"/>
    <mergeCell ref="H36:Q36"/>
    <mergeCell ref="K26:K27"/>
    <mergeCell ref="L26:L27"/>
    <mergeCell ref="M26:M27"/>
    <mergeCell ref="N26:N27"/>
    <mergeCell ref="F25:F27"/>
    <mergeCell ref="G25:G27"/>
    <mergeCell ref="H26:H27"/>
    <mergeCell ref="I26:I27"/>
    <mergeCell ref="J26:J27"/>
    <mergeCell ref="A41:E41"/>
    <mergeCell ref="B45:I45"/>
    <mergeCell ref="B46:S47"/>
    <mergeCell ref="A42:E42"/>
    <mergeCell ref="B43:I43"/>
    <mergeCell ref="N43:Q43"/>
    <mergeCell ref="B44:I44"/>
    <mergeCell ref="K44:L44"/>
    <mergeCell ref="N44:Q44"/>
  </mergeCells>
  <pageMargins left="0.19685039370078741" right="0.31496062992125984" top="0.74803149606299213" bottom="0.35433070866141736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topLeftCell="A28" zoomScale="140" zoomScaleNormal="140" workbookViewId="0">
      <selection activeCell="I45" sqref="I45"/>
    </sheetView>
  </sheetViews>
  <sheetFormatPr defaultColWidth="9.140625" defaultRowHeight="15"/>
  <cols>
    <col min="1" max="1" width="6.7109375" style="1" customWidth="1"/>
    <col min="2" max="2" width="5.85546875" style="1" customWidth="1"/>
    <col min="3" max="3" width="7" style="1" customWidth="1"/>
    <col min="4" max="4" width="5.28515625" style="117" customWidth="1"/>
    <col min="5" max="5" width="5.5703125" style="1" customWidth="1"/>
    <col min="6" max="6" width="13.28515625" style="1" customWidth="1"/>
    <col min="7" max="7" width="6.5703125" style="1" customWidth="1"/>
    <col min="8" max="8" width="8.7109375" style="1" customWidth="1"/>
    <col min="9" max="9" width="11.5703125" style="1" customWidth="1"/>
    <col min="10" max="10" width="6" style="1" customWidth="1"/>
    <col min="11" max="11" width="6.5703125" style="1" customWidth="1"/>
    <col min="12" max="12" width="8.85546875" style="1" customWidth="1"/>
    <col min="13" max="13" width="8.7109375" style="1" customWidth="1"/>
    <col min="14" max="14" width="5.7109375" style="1" customWidth="1"/>
    <col min="15" max="15" width="7" style="1" customWidth="1"/>
    <col min="16" max="16" width="7.140625" style="1" customWidth="1"/>
    <col min="17" max="17" width="11.140625" style="1" customWidth="1"/>
    <col min="18" max="16384" width="9.140625" style="1"/>
  </cols>
  <sheetData>
    <row r="1" spans="2:17">
      <c r="L1" s="160"/>
      <c r="M1" s="160"/>
      <c r="N1" s="160"/>
      <c r="O1" s="160" t="s">
        <v>118</v>
      </c>
      <c r="P1" s="160"/>
      <c r="Q1" s="160"/>
    </row>
    <row r="2" spans="2:17">
      <c r="C2" s="168"/>
      <c r="D2" s="168"/>
      <c r="E2" s="168"/>
      <c r="H2" s="253"/>
      <c r="I2" s="253"/>
      <c r="J2" s="253"/>
      <c r="K2" s="9"/>
      <c r="L2" s="254"/>
      <c r="M2" s="254"/>
      <c r="N2" s="254"/>
      <c r="O2" s="254" t="s">
        <v>119</v>
      </c>
      <c r="P2" s="254"/>
      <c r="Q2" s="254"/>
    </row>
    <row r="3" spans="2:17" ht="15.75">
      <c r="H3" s="9"/>
      <c r="I3" s="9"/>
      <c r="J3" s="9"/>
      <c r="K3" s="9"/>
      <c r="L3" s="255" t="s">
        <v>120</v>
      </c>
      <c r="M3" s="255"/>
      <c r="N3" s="255"/>
      <c r="O3" s="9"/>
      <c r="P3" s="9"/>
      <c r="Q3" s="9"/>
    </row>
    <row r="4" spans="2:17" ht="15.75">
      <c r="C4" s="168"/>
      <c r="D4" s="168"/>
      <c r="E4" s="168"/>
      <c r="H4" s="149"/>
      <c r="I4" s="149"/>
      <c r="J4" s="257" t="s">
        <v>303</v>
      </c>
      <c r="K4" s="257"/>
      <c r="L4" s="257"/>
      <c r="M4" s="257"/>
      <c r="N4" s="257"/>
      <c r="O4" s="257"/>
      <c r="P4" s="257"/>
      <c r="Q4" s="9"/>
    </row>
    <row r="5" spans="2:17">
      <c r="B5" s="59"/>
      <c r="C5" s="59"/>
      <c r="D5" s="118"/>
      <c r="E5" s="59"/>
      <c r="F5" s="59"/>
      <c r="G5" s="59"/>
      <c r="H5" s="150"/>
      <c r="I5" s="150"/>
      <c r="J5" s="150"/>
      <c r="K5" s="256" t="s">
        <v>121</v>
      </c>
      <c r="L5" s="256"/>
      <c r="M5" s="256"/>
      <c r="N5" s="256"/>
      <c r="O5" s="256"/>
      <c r="P5" s="9"/>
      <c r="Q5" s="9"/>
    </row>
    <row r="6" spans="2:17" ht="15.75">
      <c r="B6" s="59"/>
      <c r="C6" s="59"/>
      <c r="D6" s="118"/>
      <c r="E6" s="59"/>
      <c r="F6" s="59"/>
      <c r="G6" s="59"/>
      <c r="H6" s="150"/>
      <c r="I6" s="150"/>
      <c r="J6" s="257" t="s">
        <v>304</v>
      </c>
      <c r="K6" s="257"/>
      <c r="L6" s="257"/>
      <c r="M6" s="257"/>
      <c r="N6" s="257"/>
      <c r="O6" s="257"/>
      <c r="P6" s="257"/>
      <c r="Q6" s="9"/>
    </row>
    <row r="7" spans="2:17">
      <c r="B7" s="60"/>
      <c r="C7" s="60"/>
      <c r="D7" s="119"/>
      <c r="E7" s="60"/>
      <c r="F7" s="60"/>
      <c r="G7" s="60"/>
      <c r="H7" s="151"/>
      <c r="I7" s="151"/>
      <c r="J7" s="151"/>
      <c r="K7" s="152"/>
      <c r="L7" s="256" t="s">
        <v>122</v>
      </c>
      <c r="M7" s="256"/>
      <c r="N7" s="256"/>
      <c r="O7" s="152"/>
      <c r="P7" s="9"/>
      <c r="Q7" s="9"/>
    </row>
    <row r="8" spans="2:17">
      <c r="B8" s="61"/>
      <c r="C8" s="184"/>
      <c r="D8" s="184"/>
      <c r="E8" s="184"/>
      <c r="F8" s="61"/>
      <c r="G8" s="61"/>
      <c r="H8" s="258"/>
      <c r="I8" s="258"/>
      <c r="J8" s="258"/>
      <c r="K8" s="259" t="s">
        <v>301</v>
      </c>
      <c r="L8" s="259"/>
      <c r="M8" s="259"/>
      <c r="N8" s="259"/>
      <c r="O8" s="259"/>
      <c r="P8" s="9"/>
      <c r="Q8" s="9"/>
    </row>
    <row r="9" spans="2:17">
      <c r="B9" s="59"/>
      <c r="C9" s="59"/>
      <c r="D9" s="118"/>
      <c r="E9" s="59"/>
      <c r="F9" s="59"/>
      <c r="G9" s="59"/>
      <c r="H9" s="150"/>
      <c r="I9" s="150"/>
      <c r="J9" s="150"/>
      <c r="K9" s="9"/>
      <c r="L9" s="242" t="s">
        <v>123</v>
      </c>
      <c r="M9" s="242"/>
      <c r="N9" s="242"/>
      <c r="O9" s="9"/>
      <c r="P9" s="9"/>
      <c r="Q9" s="9"/>
    </row>
    <row r="10" spans="2:17">
      <c r="C10" s="62"/>
      <c r="D10" s="120"/>
      <c r="E10" s="62"/>
      <c r="G10" s="63"/>
      <c r="H10" s="153"/>
      <c r="I10" s="153"/>
      <c r="J10" s="154"/>
      <c r="K10" s="253" t="s">
        <v>305</v>
      </c>
      <c r="L10" s="253"/>
      <c r="M10" s="253"/>
      <c r="N10" s="253"/>
      <c r="O10" s="253"/>
      <c r="P10" s="9"/>
      <c r="Q10" s="9"/>
    </row>
    <row r="11" spans="2:17"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8.75">
      <c r="D12" s="172" t="s">
        <v>20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2:17">
      <c r="D13" s="173" t="s">
        <v>0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2:17">
      <c r="D14" s="174" t="s">
        <v>127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2:17">
      <c r="D15" s="175" t="s">
        <v>1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2:17">
      <c r="D16" s="174" t="s">
        <v>302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20" ht="15.75" customHeight="1">
      <c r="D17" s="175" t="s">
        <v>2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</row>
    <row r="18" spans="1:20" ht="24" customHeight="1">
      <c r="A18" s="169" t="s">
        <v>3</v>
      </c>
      <c r="B18" s="169" t="s">
        <v>4</v>
      </c>
      <c r="C18" s="169" t="s">
        <v>5</v>
      </c>
      <c r="D18" s="176" t="s">
        <v>137</v>
      </c>
      <c r="E18" s="179" t="s">
        <v>136</v>
      </c>
      <c r="F18" s="169" t="s">
        <v>6</v>
      </c>
      <c r="G18" s="169"/>
      <c r="H18" s="169"/>
      <c r="I18" s="169"/>
      <c r="J18" s="169"/>
      <c r="K18" s="169"/>
      <c r="L18" s="169"/>
      <c r="M18" s="188" t="s">
        <v>130</v>
      </c>
      <c r="N18" s="188"/>
      <c r="O18" s="188"/>
      <c r="P18" s="188" t="s">
        <v>7</v>
      </c>
      <c r="Q18" s="188" t="s">
        <v>8</v>
      </c>
    </row>
    <row r="19" spans="1:20">
      <c r="A19" s="169"/>
      <c r="B19" s="169"/>
      <c r="C19" s="169"/>
      <c r="D19" s="177"/>
      <c r="E19" s="180"/>
      <c r="F19" s="169"/>
      <c r="G19" s="169"/>
      <c r="H19" s="169"/>
      <c r="I19" s="169"/>
      <c r="J19" s="169"/>
      <c r="K19" s="169"/>
      <c r="L19" s="169"/>
      <c r="M19" s="188"/>
      <c r="N19" s="188"/>
      <c r="O19" s="188"/>
      <c r="P19" s="188"/>
      <c r="Q19" s="188"/>
    </row>
    <row r="20" spans="1:20" ht="24" customHeight="1">
      <c r="A20" s="169"/>
      <c r="B20" s="169"/>
      <c r="C20" s="169"/>
      <c r="D20" s="177"/>
      <c r="E20" s="180"/>
      <c r="F20" s="169" t="s">
        <v>9</v>
      </c>
      <c r="G20" s="186" t="s">
        <v>134</v>
      </c>
      <c r="H20" s="169" t="s">
        <v>10</v>
      </c>
      <c r="I20" s="169" t="s">
        <v>11</v>
      </c>
      <c r="J20" s="169" t="s">
        <v>12</v>
      </c>
      <c r="K20" s="186" t="s">
        <v>13</v>
      </c>
      <c r="L20" s="186" t="s">
        <v>135</v>
      </c>
      <c r="M20" s="169" t="s">
        <v>14</v>
      </c>
      <c r="N20" s="169" t="s">
        <v>15</v>
      </c>
      <c r="O20" s="169" t="s">
        <v>16</v>
      </c>
      <c r="P20" s="188"/>
      <c r="Q20" s="188"/>
    </row>
    <row r="21" spans="1:20" ht="27.75" customHeight="1">
      <c r="A21" s="169"/>
      <c r="B21" s="169"/>
      <c r="C21" s="169"/>
      <c r="D21" s="178"/>
      <c r="E21" s="181"/>
      <c r="F21" s="169"/>
      <c r="G21" s="187"/>
      <c r="H21" s="169"/>
      <c r="I21" s="169"/>
      <c r="J21" s="169"/>
      <c r="K21" s="187"/>
      <c r="L21" s="187"/>
      <c r="M21" s="169"/>
      <c r="N21" s="169"/>
      <c r="O21" s="169"/>
      <c r="P21" s="188"/>
      <c r="Q21" s="188"/>
    </row>
    <row r="22" spans="1:20" ht="8.25" customHeight="1">
      <c r="A22" s="144">
        <v>1</v>
      </c>
      <c r="B22" s="144">
        <v>2</v>
      </c>
      <c r="C22" s="144">
        <v>3</v>
      </c>
      <c r="D22" s="121">
        <v>4</v>
      </c>
      <c r="E22" s="144">
        <v>5</v>
      </c>
      <c r="F22" s="144">
        <v>6</v>
      </c>
      <c r="G22" s="144">
        <v>7</v>
      </c>
      <c r="H22" s="144">
        <v>8</v>
      </c>
      <c r="I22" s="144">
        <v>9</v>
      </c>
      <c r="J22" s="144">
        <v>10</v>
      </c>
      <c r="K22" s="144">
        <v>11</v>
      </c>
      <c r="L22" s="144">
        <v>12</v>
      </c>
      <c r="M22" s="144">
        <v>13</v>
      </c>
      <c r="N22" s="144">
        <v>14</v>
      </c>
      <c r="O22" s="144">
        <v>15</v>
      </c>
      <c r="P22" s="144">
        <v>16</v>
      </c>
      <c r="Q22" s="144">
        <v>17</v>
      </c>
    </row>
    <row r="23" spans="1:20" s="9" customFormat="1">
      <c r="A23" s="263" t="s">
        <v>22</v>
      </c>
      <c r="B23" s="8">
        <v>35</v>
      </c>
      <c r="C23" s="8">
        <v>1</v>
      </c>
      <c r="D23" s="15">
        <v>0.2</v>
      </c>
      <c r="E23" s="15">
        <v>0.2</v>
      </c>
      <c r="F23" s="67" t="s">
        <v>25</v>
      </c>
      <c r="G23" s="8">
        <v>63</v>
      </c>
      <c r="H23" s="8">
        <v>0.7</v>
      </c>
      <c r="I23" s="8" t="s">
        <v>26</v>
      </c>
      <c r="J23" s="8">
        <v>1</v>
      </c>
      <c r="K23" s="8">
        <v>23</v>
      </c>
      <c r="L23" s="8">
        <v>30</v>
      </c>
      <c r="M23" s="8">
        <v>250</v>
      </c>
      <c r="N23" s="8">
        <v>53</v>
      </c>
      <c r="O23" s="8">
        <v>47</v>
      </c>
      <c r="P23" s="8" t="s">
        <v>131</v>
      </c>
      <c r="Q23" s="73" t="s">
        <v>247</v>
      </c>
    </row>
    <row r="24" spans="1:20" s="9" customFormat="1">
      <c r="A24" s="264"/>
      <c r="B24" s="8">
        <v>56</v>
      </c>
      <c r="C24" s="8" t="s">
        <v>310</v>
      </c>
      <c r="D24" s="15">
        <v>3.2</v>
      </c>
      <c r="E24" s="15">
        <v>0.5</v>
      </c>
      <c r="F24" s="67" t="s">
        <v>212</v>
      </c>
      <c r="G24" s="8">
        <v>60</v>
      </c>
      <c r="H24" s="8">
        <v>0.7</v>
      </c>
      <c r="I24" s="8" t="s">
        <v>26</v>
      </c>
      <c r="J24" s="8" t="s">
        <v>27</v>
      </c>
      <c r="K24" s="8">
        <v>23</v>
      </c>
      <c r="L24" s="8">
        <v>28</v>
      </c>
      <c r="M24" s="8">
        <v>85</v>
      </c>
      <c r="N24" s="8">
        <v>45</v>
      </c>
      <c r="O24" s="8">
        <v>40</v>
      </c>
      <c r="P24" s="8" t="s">
        <v>131</v>
      </c>
      <c r="Q24" s="73" t="s">
        <v>247</v>
      </c>
    </row>
    <row r="25" spans="1:20" s="9" customFormat="1">
      <c r="A25" s="264"/>
      <c r="B25" s="8">
        <v>71</v>
      </c>
      <c r="C25" s="8" t="s">
        <v>312</v>
      </c>
      <c r="D25" s="15">
        <v>1.5</v>
      </c>
      <c r="E25" s="15">
        <v>0.6</v>
      </c>
      <c r="F25" s="10" t="s">
        <v>311</v>
      </c>
      <c r="G25" s="8">
        <v>70</v>
      </c>
      <c r="H25" s="8">
        <v>0.65</v>
      </c>
      <c r="I25" s="8" t="s">
        <v>26</v>
      </c>
      <c r="J25" s="8">
        <v>1</v>
      </c>
      <c r="K25" s="8">
        <v>22</v>
      </c>
      <c r="L25" s="8">
        <v>28</v>
      </c>
      <c r="M25" s="8">
        <v>100</v>
      </c>
      <c r="N25" s="8">
        <v>65</v>
      </c>
      <c r="O25" s="8">
        <v>59</v>
      </c>
      <c r="P25" s="8" t="s">
        <v>131</v>
      </c>
      <c r="Q25" s="73" t="s">
        <v>247</v>
      </c>
    </row>
    <row r="26" spans="1:20" s="9" customFormat="1">
      <c r="A26" s="264"/>
      <c r="B26" s="6">
        <v>71</v>
      </c>
      <c r="C26" s="8" t="s">
        <v>243</v>
      </c>
      <c r="D26" s="16">
        <v>2.8</v>
      </c>
      <c r="E26" s="16">
        <v>0.3</v>
      </c>
      <c r="F26" s="8" t="s">
        <v>36</v>
      </c>
      <c r="G26" s="6">
        <v>65</v>
      </c>
      <c r="H26" s="6">
        <v>0.6</v>
      </c>
      <c r="I26" s="8" t="s">
        <v>26</v>
      </c>
      <c r="J26" s="6">
        <v>1</v>
      </c>
      <c r="K26" s="6">
        <v>22</v>
      </c>
      <c r="L26" s="6">
        <v>28</v>
      </c>
      <c r="M26" s="6">
        <v>185</v>
      </c>
      <c r="N26" s="8">
        <v>60</v>
      </c>
      <c r="O26" s="8">
        <v>53</v>
      </c>
      <c r="P26" s="8" t="s">
        <v>131</v>
      </c>
      <c r="Q26" s="73" t="s">
        <v>247</v>
      </c>
    </row>
    <row r="27" spans="1:20" s="9" customFormat="1">
      <c r="A27" s="264"/>
      <c r="B27" s="6">
        <v>71</v>
      </c>
      <c r="C27" s="6" t="s">
        <v>313</v>
      </c>
      <c r="D27" s="16">
        <v>0.7</v>
      </c>
      <c r="E27" s="16">
        <v>0.2</v>
      </c>
      <c r="F27" s="6" t="s">
        <v>36</v>
      </c>
      <c r="G27" s="6">
        <v>65</v>
      </c>
      <c r="H27" s="6">
        <v>0.6</v>
      </c>
      <c r="I27" s="6" t="s">
        <v>26</v>
      </c>
      <c r="J27" s="6">
        <v>1</v>
      </c>
      <c r="K27" s="6">
        <v>22</v>
      </c>
      <c r="L27" s="6">
        <v>28</v>
      </c>
      <c r="M27" s="6">
        <v>245</v>
      </c>
      <c r="N27" s="6">
        <v>52</v>
      </c>
      <c r="O27" s="6">
        <v>46</v>
      </c>
      <c r="P27" s="8" t="s">
        <v>131</v>
      </c>
      <c r="Q27" s="73" t="s">
        <v>247</v>
      </c>
    </row>
    <row r="28" spans="1:20" s="9" customFormat="1">
      <c r="A28" s="264"/>
      <c r="B28" s="6">
        <v>97</v>
      </c>
      <c r="C28" s="8" t="s">
        <v>317</v>
      </c>
      <c r="D28" s="16">
        <v>0.7</v>
      </c>
      <c r="E28" s="16">
        <v>0.2</v>
      </c>
      <c r="F28" s="6" t="s">
        <v>204</v>
      </c>
      <c r="G28" s="6">
        <v>50</v>
      </c>
      <c r="H28" s="6">
        <v>0.6</v>
      </c>
      <c r="I28" s="6" t="s">
        <v>26</v>
      </c>
      <c r="J28" s="6" t="s">
        <v>27</v>
      </c>
      <c r="K28" s="6">
        <v>22</v>
      </c>
      <c r="L28" s="6">
        <v>24</v>
      </c>
      <c r="M28" s="6">
        <v>145</v>
      </c>
      <c r="N28" s="6">
        <v>31</v>
      </c>
      <c r="O28" s="6">
        <v>28</v>
      </c>
      <c r="P28" s="8" t="s">
        <v>131</v>
      </c>
      <c r="Q28" s="73" t="s">
        <v>247</v>
      </c>
    </row>
    <row r="29" spans="1:20" s="9" customFormat="1">
      <c r="A29" s="265"/>
      <c r="B29" s="6">
        <v>99</v>
      </c>
      <c r="C29" s="8" t="s">
        <v>309</v>
      </c>
      <c r="D29" s="16">
        <v>13</v>
      </c>
      <c r="E29" s="16">
        <v>0.4</v>
      </c>
      <c r="F29" s="66" t="s">
        <v>318</v>
      </c>
      <c r="G29" s="6">
        <v>65</v>
      </c>
      <c r="H29" s="6">
        <v>0.7</v>
      </c>
      <c r="I29" s="6" t="s">
        <v>26</v>
      </c>
      <c r="J29" s="6">
        <v>1</v>
      </c>
      <c r="K29" s="6">
        <v>23</v>
      </c>
      <c r="L29" s="6">
        <v>26</v>
      </c>
      <c r="M29" s="6">
        <v>140</v>
      </c>
      <c r="N29" s="6">
        <v>61</v>
      </c>
      <c r="O29" s="6">
        <v>54</v>
      </c>
      <c r="P29" s="8" t="s">
        <v>131</v>
      </c>
      <c r="Q29" s="73" t="s">
        <v>247</v>
      </c>
      <c r="T29" s="1"/>
    </row>
    <row r="30" spans="1:20">
      <c r="A30" s="161" t="s">
        <v>129</v>
      </c>
      <c r="B30" s="161"/>
      <c r="C30" s="161"/>
      <c r="D30" s="161"/>
      <c r="E30" s="145">
        <f>SUM(E23:E29)</f>
        <v>2.4</v>
      </c>
      <c r="F30" s="165"/>
      <c r="G30" s="166"/>
      <c r="H30" s="166"/>
      <c r="I30" s="166"/>
      <c r="J30" s="166"/>
      <c r="K30" s="166"/>
      <c r="L30" s="166"/>
      <c r="M30" s="167"/>
      <c r="N30" s="145">
        <f>SUM(N23:N29)</f>
        <v>367</v>
      </c>
      <c r="O30" s="145">
        <f>SUM(O23:O29)</f>
        <v>327</v>
      </c>
      <c r="P30" s="189"/>
      <c r="Q30" s="190"/>
      <c r="T30" s="9"/>
    </row>
    <row r="31" spans="1:20" ht="9.75" customHeight="1">
      <c r="A31" s="144">
        <v>1</v>
      </c>
      <c r="B31" s="144">
        <v>2</v>
      </c>
      <c r="C31" s="144">
        <v>3</v>
      </c>
      <c r="D31" s="121">
        <v>4</v>
      </c>
      <c r="E31" s="144">
        <v>5</v>
      </c>
      <c r="F31" s="144">
        <v>6</v>
      </c>
      <c r="G31" s="144">
        <v>7</v>
      </c>
      <c r="H31" s="144">
        <v>8</v>
      </c>
      <c r="I31" s="144">
        <v>9</v>
      </c>
      <c r="J31" s="144">
        <v>10</v>
      </c>
      <c r="K31" s="144">
        <v>11</v>
      </c>
      <c r="L31" s="144">
        <v>12</v>
      </c>
      <c r="M31" s="144">
        <v>13</v>
      </c>
      <c r="N31" s="144">
        <v>14</v>
      </c>
      <c r="O31" s="144">
        <v>15</v>
      </c>
      <c r="P31" s="144">
        <v>16</v>
      </c>
      <c r="Q31" s="144">
        <v>17</v>
      </c>
    </row>
    <row r="32" spans="1:20" s="9" customFormat="1">
      <c r="A32" s="260" t="s">
        <v>31</v>
      </c>
      <c r="B32" s="6">
        <v>17</v>
      </c>
      <c r="C32" s="8" t="s">
        <v>239</v>
      </c>
      <c r="D32" s="16">
        <v>1</v>
      </c>
      <c r="E32" s="6">
        <v>0.8</v>
      </c>
      <c r="F32" s="68" t="s">
        <v>196</v>
      </c>
      <c r="G32" s="6">
        <v>90</v>
      </c>
      <c r="H32" s="6">
        <v>0.45</v>
      </c>
      <c r="I32" s="6" t="s">
        <v>26</v>
      </c>
      <c r="J32" s="6">
        <v>2</v>
      </c>
      <c r="K32" s="6">
        <v>25</v>
      </c>
      <c r="L32" s="6">
        <v>40</v>
      </c>
      <c r="M32" s="6">
        <v>190</v>
      </c>
      <c r="N32" s="6">
        <v>156</v>
      </c>
      <c r="O32" s="6">
        <v>142</v>
      </c>
      <c r="P32" s="8" t="s">
        <v>131</v>
      </c>
      <c r="Q32" s="73" t="s">
        <v>247</v>
      </c>
      <c r="R32" s="74"/>
    </row>
    <row r="33" spans="1:18" s="9" customFormat="1">
      <c r="A33" s="261"/>
      <c r="B33" s="6">
        <v>62</v>
      </c>
      <c r="C33" s="6" t="s">
        <v>306</v>
      </c>
      <c r="D33" s="16">
        <v>5.6</v>
      </c>
      <c r="E33" s="6">
        <v>0.9</v>
      </c>
      <c r="F33" s="8" t="s">
        <v>307</v>
      </c>
      <c r="G33" s="6">
        <v>80</v>
      </c>
      <c r="H33" s="6">
        <v>0.6</v>
      </c>
      <c r="I33" s="6" t="s">
        <v>26</v>
      </c>
      <c r="J33" s="6">
        <v>1</v>
      </c>
      <c r="K33" s="6">
        <v>24</v>
      </c>
      <c r="L33" s="6">
        <v>32</v>
      </c>
      <c r="M33" s="6">
        <v>175</v>
      </c>
      <c r="N33" s="6">
        <v>164</v>
      </c>
      <c r="O33" s="6">
        <v>148</v>
      </c>
      <c r="P33" s="8" t="s">
        <v>131</v>
      </c>
      <c r="Q33" s="73" t="s">
        <v>247</v>
      </c>
      <c r="R33" s="75" t="s">
        <v>138</v>
      </c>
    </row>
    <row r="34" spans="1:18" s="9" customFormat="1">
      <c r="A34" s="261"/>
      <c r="B34" s="6">
        <v>70</v>
      </c>
      <c r="C34" s="8" t="s">
        <v>308</v>
      </c>
      <c r="D34" s="16">
        <v>1.9</v>
      </c>
      <c r="E34" s="6">
        <v>0.2</v>
      </c>
      <c r="F34" s="8" t="s">
        <v>23</v>
      </c>
      <c r="G34" s="6">
        <v>40</v>
      </c>
      <c r="H34" s="6">
        <v>0.6</v>
      </c>
      <c r="I34" s="6" t="s">
        <v>26</v>
      </c>
      <c r="J34" s="6">
        <v>1</v>
      </c>
      <c r="K34" s="6">
        <v>17</v>
      </c>
      <c r="L34" s="6">
        <v>18</v>
      </c>
      <c r="M34" s="6">
        <v>195</v>
      </c>
      <c r="N34" s="6">
        <v>43</v>
      </c>
      <c r="O34" s="6">
        <v>37</v>
      </c>
      <c r="P34" s="8" t="s">
        <v>131</v>
      </c>
      <c r="Q34" s="73" t="s">
        <v>247</v>
      </c>
      <c r="R34" s="75" t="s">
        <v>138</v>
      </c>
    </row>
    <row r="35" spans="1:18" s="9" customFormat="1">
      <c r="A35" s="262"/>
      <c r="B35" s="6">
        <v>70</v>
      </c>
      <c r="C35" s="8" t="s">
        <v>309</v>
      </c>
      <c r="D35" s="16">
        <v>1.6</v>
      </c>
      <c r="E35" s="6">
        <v>0.4</v>
      </c>
      <c r="F35" s="8" t="s">
        <v>25</v>
      </c>
      <c r="G35" s="6">
        <v>65</v>
      </c>
      <c r="H35" s="6">
        <v>0.7</v>
      </c>
      <c r="I35" s="6" t="s">
        <v>26</v>
      </c>
      <c r="J35" s="6">
        <v>1</v>
      </c>
      <c r="K35" s="6">
        <v>23</v>
      </c>
      <c r="L35" s="6">
        <v>26</v>
      </c>
      <c r="M35" s="6">
        <v>220</v>
      </c>
      <c r="N35" s="6">
        <v>94</v>
      </c>
      <c r="O35" s="6">
        <v>83</v>
      </c>
      <c r="P35" s="8" t="s">
        <v>131</v>
      </c>
      <c r="Q35" s="73" t="s">
        <v>247</v>
      </c>
      <c r="R35" s="75" t="s">
        <v>138</v>
      </c>
    </row>
    <row r="36" spans="1:18">
      <c r="A36" s="159" t="s">
        <v>129</v>
      </c>
      <c r="B36" s="159"/>
      <c r="C36" s="159"/>
      <c r="D36" s="159"/>
      <c r="E36" s="69">
        <f>SUM(E32:E35)</f>
        <v>2.3000000000000003</v>
      </c>
      <c r="F36" s="70"/>
      <c r="G36" s="70"/>
      <c r="H36" s="70"/>
      <c r="I36" s="70"/>
      <c r="J36" s="70"/>
      <c r="K36" s="70"/>
      <c r="L36" s="70"/>
      <c r="M36" s="70"/>
      <c r="N36" s="70">
        <f>SUM(N32:N35)</f>
        <v>457</v>
      </c>
      <c r="O36" s="70">
        <f>SUM(O32:O35)</f>
        <v>410</v>
      </c>
      <c r="P36" s="64"/>
      <c r="Q36" s="67" t="s">
        <v>249</v>
      </c>
    </row>
    <row r="37" spans="1:18">
      <c r="A37" s="71"/>
      <c r="B37" s="71"/>
      <c r="C37" s="71"/>
      <c r="D37" s="122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8" ht="15.75">
      <c r="A38" s="162" t="s">
        <v>40</v>
      </c>
      <c r="B38" s="163"/>
      <c r="C38" s="163"/>
      <c r="D38" s="164"/>
      <c r="E38" s="72">
        <f>E36+E30</f>
        <v>4.7</v>
      </c>
      <c r="F38" s="162"/>
      <c r="G38" s="163"/>
      <c r="H38" s="163"/>
      <c r="I38" s="163"/>
      <c r="J38" s="163"/>
      <c r="K38" s="163"/>
      <c r="L38" s="163"/>
      <c r="M38" s="164"/>
      <c r="N38" s="72">
        <f>N36+N30</f>
        <v>824</v>
      </c>
      <c r="O38" s="72">
        <f>O36+O30</f>
        <v>737</v>
      </c>
      <c r="P38" s="162"/>
      <c r="Q38" s="164"/>
    </row>
    <row r="40" spans="1:18">
      <c r="A40" s="9"/>
      <c r="B40" s="267" t="s">
        <v>314</v>
      </c>
      <c r="C40" s="267"/>
      <c r="D40" s="267"/>
      <c r="E40" s="267"/>
      <c r="F40" s="267"/>
      <c r="G40" s="267"/>
      <c r="H40" s="267"/>
      <c r="I40" s="267"/>
      <c r="J40" s="9"/>
      <c r="K40" s="267"/>
      <c r="L40" s="267"/>
      <c r="M40" s="9"/>
      <c r="N40" s="267" t="s">
        <v>315</v>
      </c>
      <c r="O40" s="267"/>
      <c r="P40" s="267"/>
      <c r="Q40" s="267"/>
      <c r="R40" s="146"/>
    </row>
    <row r="41" spans="1:18">
      <c r="A41" s="9"/>
      <c r="B41" s="242" t="s">
        <v>21</v>
      </c>
      <c r="C41" s="242"/>
      <c r="D41" s="242"/>
      <c r="E41" s="242"/>
      <c r="F41" s="242"/>
      <c r="G41" s="242"/>
      <c r="H41" s="242"/>
      <c r="I41" s="242"/>
      <c r="J41" s="78"/>
      <c r="K41" s="242" t="s">
        <v>18</v>
      </c>
      <c r="L41" s="242"/>
      <c r="M41" s="78"/>
      <c r="N41" s="242" t="s">
        <v>19</v>
      </c>
      <c r="O41" s="242"/>
      <c r="P41" s="242"/>
      <c r="Q41" s="242"/>
      <c r="R41" s="146"/>
    </row>
    <row r="42" spans="1:18">
      <c r="A42" s="9"/>
      <c r="B42" s="78"/>
      <c r="C42" s="254" t="s">
        <v>17</v>
      </c>
      <c r="D42" s="254"/>
      <c r="E42" s="254"/>
      <c r="F42" s="254"/>
      <c r="G42" s="254"/>
      <c r="H42" s="254"/>
      <c r="I42" s="78"/>
      <c r="J42" s="78"/>
      <c r="K42" s="78"/>
      <c r="L42" s="78"/>
      <c r="M42" s="78"/>
      <c r="N42" s="78"/>
      <c r="O42" s="78"/>
      <c r="P42" s="78"/>
      <c r="Q42" s="78"/>
      <c r="R42" s="146"/>
    </row>
    <row r="43" spans="1:18">
      <c r="A43" s="9"/>
      <c r="B43" s="9"/>
      <c r="C43" s="9"/>
      <c r="D43" s="266" t="s">
        <v>316</v>
      </c>
      <c r="E43" s="266"/>
      <c r="F43" s="266"/>
      <c r="G43" s="266"/>
      <c r="H43" s="9"/>
      <c r="I43" s="9"/>
      <c r="J43" s="9"/>
      <c r="K43" s="9"/>
      <c r="L43" s="9"/>
      <c r="M43" s="9"/>
      <c r="N43" s="9"/>
      <c r="O43" s="9"/>
      <c r="P43" s="9"/>
      <c r="Q43" s="9"/>
      <c r="R43" s="146"/>
    </row>
    <row r="44" spans="1:18">
      <c r="A44" s="9"/>
      <c r="B44" s="9"/>
      <c r="C44" s="9"/>
      <c r="D44" s="15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8">
      <c r="A45" s="9"/>
      <c r="B45" s="9"/>
      <c r="C45" s="9"/>
      <c r="D45" s="15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8">
      <c r="A46" s="9"/>
      <c r="B46" s="9"/>
      <c r="C46" s="9"/>
      <c r="D46" s="15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8">
      <c r="A47" s="9"/>
      <c r="B47" s="9"/>
      <c r="C47" s="9"/>
      <c r="D47" s="15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59">
    <mergeCell ref="C42:H42"/>
    <mergeCell ref="D43:G43"/>
    <mergeCell ref="B40:I40"/>
    <mergeCell ref="K40:L40"/>
    <mergeCell ref="N40:Q40"/>
    <mergeCell ref="B41:I41"/>
    <mergeCell ref="K41:L41"/>
    <mergeCell ref="N41:Q41"/>
    <mergeCell ref="E18:E21"/>
    <mergeCell ref="P30:Q30"/>
    <mergeCell ref="A32:A35"/>
    <mergeCell ref="A36:D36"/>
    <mergeCell ref="A38:D38"/>
    <mergeCell ref="F38:M38"/>
    <mergeCell ref="P38:Q38"/>
    <mergeCell ref="A30:D30"/>
    <mergeCell ref="F30:M30"/>
    <mergeCell ref="A23:A29"/>
    <mergeCell ref="A18:A21"/>
    <mergeCell ref="B18:B21"/>
    <mergeCell ref="C18:C21"/>
    <mergeCell ref="D18:D21"/>
    <mergeCell ref="F18:L19"/>
    <mergeCell ref="M18:O19"/>
    <mergeCell ref="P18:P21"/>
    <mergeCell ref="Q18:Q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D13:N13"/>
    <mergeCell ref="D14:N14"/>
    <mergeCell ref="D15:N15"/>
    <mergeCell ref="D16:N16"/>
    <mergeCell ref="D17:N17"/>
    <mergeCell ref="D12:N12"/>
    <mergeCell ref="L3:N3"/>
    <mergeCell ref="C4:E4"/>
    <mergeCell ref="K5:O5"/>
    <mergeCell ref="J6:P6"/>
    <mergeCell ref="L7:N7"/>
    <mergeCell ref="J4:P4"/>
    <mergeCell ref="C8:E8"/>
    <mergeCell ref="H8:J8"/>
    <mergeCell ref="K8:O8"/>
    <mergeCell ref="L9:N9"/>
    <mergeCell ref="K10:O10"/>
    <mergeCell ref="L1:N1"/>
    <mergeCell ref="O1:Q1"/>
    <mergeCell ref="C2:E2"/>
    <mergeCell ref="H2:J2"/>
    <mergeCell ref="L2:N2"/>
    <mergeCell ref="O2:Q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 6</vt:lpstr>
      <vt:lpstr>дод 7</vt:lpstr>
      <vt:lpstr>Лист1</vt:lpstr>
      <vt:lpstr>СОЗ липень 2019</vt:lpstr>
      <vt:lpstr>Перелік СРС 2019</vt:lpstr>
      <vt:lpstr>зведена СРС 2019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ohorona</cp:lastModifiedBy>
  <cp:lastPrinted>2019-11-06T15:24:10Z</cp:lastPrinted>
  <dcterms:created xsi:type="dcterms:W3CDTF">2016-12-19T08:58:09Z</dcterms:created>
  <dcterms:modified xsi:type="dcterms:W3CDTF">2019-11-11T13:18:48Z</dcterms:modified>
</cp:coreProperties>
</file>