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32" activeTab="0"/>
  </bookViews>
  <sheets>
    <sheet name="Лист2" sheetId="1" r:id="rId1"/>
    <sheet name="Лист1" sheetId="2" r:id="rId2"/>
  </sheets>
  <definedNames>
    <definedName name="_xlnm.Print_Area" localSheetId="0">'Лист2'!$A$1:$U$87</definedName>
  </definedNames>
  <calcPr fullCalcOnLoad="1"/>
</workbook>
</file>

<file path=xl/sharedStrings.xml><?xml version="1.0" encoding="utf-8"?>
<sst xmlns="http://schemas.openxmlformats.org/spreadsheetml/2006/main" count="333" uniqueCount="137">
  <si>
    <t xml:space="preserve">Лісництво  </t>
  </si>
  <si>
    <t xml:space="preserve">№ кварталу </t>
  </si>
  <si>
    <t>№ виділу</t>
  </si>
  <si>
    <t>Площа вид.га</t>
  </si>
  <si>
    <t>Коротка таксаційна характеристика відповідно до матеріалів лісовпорядкування</t>
  </si>
  <si>
    <t>склад</t>
  </si>
  <si>
    <t>вік, років</t>
  </si>
  <si>
    <t>повнота</t>
  </si>
  <si>
    <t>бонітет</t>
  </si>
  <si>
    <t>Середня  Н, м</t>
  </si>
  <si>
    <t>Середній  D, см</t>
  </si>
  <si>
    <t>(ініціали та прізвище)</t>
  </si>
  <si>
    <t>М.М. Михайленко</t>
  </si>
  <si>
    <t>Пониження рівня грунтових вод, КВШ</t>
  </si>
  <si>
    <t>Погоджую :</t>
  </si>
  <si>
    <t>(найменування посади керівника державного спеціалізованого</t>
  </si>
  <si>
    <t>лісозахисного підприємства)</t>
  </si>
  <si>
    <t>(підпис, ініціали та прізвище)</t>
  </si>
  <si>
    <t xml:space="preserve">                          ПЕРЕЛІК</t>
  </si>
  <si>
    <t>№ підвиділу</t>
  </si>
  <si>
    <t>Площа підвиділу,га</t>
  </si>
  <si>
    <t>категорія захищеності</t>
  </si>
  <si>
    <t>Вид.запланованих заходів</t>
  </si>
  <si>
    <t>Причини призначення заходів</t>
  </si>
  <si>
    <t>Орієнтовний запас, що підлягає вирубуванню, м3\га</t>
  </si>
  <si>
    <t xml:space="preserve">   Наявність рослин       занесених до Червоної книги України </t>
  </si>
  <si>
    <t>загальна</t>
  </si>
  <si>
    <t>у тому числі можлива для експлуатації</t>
  </si>
  <si>
    <t xml:space="preserve">запас деревостану м3. на га </t>
  </si>
  <si>
    <t xml:space="preserve">                                 Директор ДП “Остківське ЛГ”</t>
  </si>
  <si>
    <t>(найменування посади керівника )</t>
  </si>
  <si>
    <t>(підпис)</t>
  </si>
  <si>
    <t>територіального органу Держлісагентства</t>
  </si>
  <si>
    <t xml:space="preserve"> З питань лісового господарства відповідного</t>
  </si>
  <si>
    <t xml:space="preserve">(найменування посади керівника органу виконавчої влади </t>
  </si>
  <si>
    <t>Начальник Рівненського ОУЛМГ</t>
  </si>
  <si>
    <t>________________________Сухович В.М.</t>
  </si>
  <si>
    <t>_________________О.В. Кошин</t>
  </si>
  <si>
    <t>10Сз</t>
  </si>
  <si>
    <t>Директор ДЛСП "Рівнелісозахист"</t>
  </si>
  <si>
    <t>10Сз+Бп</t>
  </si>
  <si>
    <t>Мушнянське</t>
  </si>
  <si>
    <t>8Сз2Бп</t>
  </si>
  <si>
    <t>Лісництво</t>
  </si>
  <si>
    <t>Номер кварталу</t>
  </si>
  <si>
    <t>Номер виділу</t>
  </si>
  <si>
    <t>Площа виділу, га</t>
  </si>
  <si>
    <t>Площа рубки, га</t>
  </si>
  <si>
    <t>Коротка таксаційна характеристика</t>
  </si>
  <si>
    <t>Склад насадження</t>
  </si>
  <si>
    <t>Вік, років</t>
  </si>
  <si>
    <t>Повнота</t>
  </si>
  <si>
    <t>ТЛУ</t>
  </si>
  <si>
    <t>Бонітет</t>
  </si>
  <si>
    <t>Середня висота, м</t>
  </si>
  <si>
    <t>Середній діаметер, см</t>
  </si>
  <si>
    <t>Запас деревостану, що підлягає вирубуванню(відповідно до матеріалів відводу), м. куб</t>
  </si>
  <si>
    <t>Забезпечення поновлення</t>
  </si>
  <si>
    <t>Причини ослаблення деревостану</t>
  </si>
  <si>
    <t>29(1)</t>
  </si>
  <si>
    <t>8(1)</t>
  </si>
  <si>
    <t>26(1)</t>
  </si>
  <si>
    <t>31(1)</t>
  </si>
  <si>
    <t>7(1)</t>
  </si>
  <si>
    <t>21(1)</t>
  </si>
  <si>
    <t>9(1)</t>
  </si>
  <si>
    <t>30(1)</t>
  </si>
  <si>
    <t>л/к</t>
  </si>
  <si>
    <t>Разом</t>
  </si>
  <si>
    <t>Всього</t>
  </si>
  <si>
    <t>Додаток №6 до Санітарних правил в лісах України</t>
  </si>
  <si>
    <t>ЗАТВЕРДЖУЮ</t>
  </si>
  <si>
    <t>Директор ДП "Остківське ЛГ"</t>
  </si>
  <si>
    <t>________________М.М. Михайленко</t>
  </si>
  <si>
    <t>ЗВЕДЕНА ВІДОМІСТЬ</t>
  </si>
  <si>
    <t>насаджень що потребують санітарного рубання суцільного по ДП "Остківське ЛГ" Рівненської обл.</t>
  </si>
  <si>
    <t>На 1 га</t>
  </si>
  <si>
    <t>в тому числі ліквідний</t>
  </si>
  <si>
    <t>Головний лісничий ДП "Остківське ЛГ"</t>
  </si>
  <si>
    <t>Радчук В.М.</t>
  </si>
  <si>
    <t>Біловіжське</t>
  </si>
  <si>
    <t>В3</t>
  </si>
  <si>
    <t>А2</t>
  </si>
  <si>
    <t>В2</t>
  </si>
  <si>
    <t>А3</t>
  </si>
  <si>
    <t>Лісовпорядкуванням не виявлено</t>
  </si>
  <si>
    <t>__ _________________ 2019 року</t>
  </si>
  <si>
    <t xml:space="preserve">                 заходів з поліпшення санітарного стану лісів  по ДП” Остківське ЛГ” на 2019 рік</t>
  </si>
  <si>
    <t>Остківське</t>
  </si>
  <si>
    <t>_____________ 2019 року</t>
  </si>
  <si>
    <t>Біловізьке</t>
  </si>
  <si>
    <t>9Сз1Бп</t>
  </si>
  <si>
    <t>1А</t>
  </si>
  <si>
    <t>1Б</t>
  </si>
  <si>
    <t>СРС</t>
  </si>
  <si>
    <t>Разом СРС</t>
  </si>
  <si>
    <t>Всього СРС</t>
  </si>
  <si>
    <t>КВШ, Пониження рівня грунтових вод</t>
  </si>
  <si>
    <t>ВСЬОГО</t>
  </si>
  <si>
    <t>6Сз(65)3Сз(95)1Сз(40)+Бп</t>
  </si>
  <si>
    <t>8Сз(70)2Сз(85)</t>
  </si>
  <si>
    <t>9Сз1Бп+Сб</t>
  </si>
  <si>
    <t>10Сз+Сб</t>
  </si>
  <si>
    <t>10Сзк+Бп</t>
  </si>
  <si>
    <t>10Сзк</t>
  </si>
  <si>
    <t>Кисорицьке</t>
  </si>
  <si>
    <t>7Сз3Бп+Дз</t>
  </si>
  <si>
    <t>Дубнівське</t>
  </si>
  <si>
    <t>7Сз2Дз1Бп+Ос</t>
  </si>
  <si>
    <t>10Сз+Бп+Сб+Ос</t>
  </si>
  <si>
    <t>8Сз(55)2Сз(80)</t>
  </si>
  <si>
    <t>7Сз3Бп</t>
  </si>
  <si>
    <t>ОЗЛД</t>
  </si>
  <si>
    <t>Кам'янське</t>
  </si>
  <si>
    <t>Коренева губка</t>
  </si>
  <si>
    <t>СРВ</t>
  </si>
  <si>
    <t>Разом СРВ</t>
  </si>
  <si>
    <t>Всього СРВ</t>
  </si>
  <si>
    <t>7Влч3Бп</t>
  </si>
  <si>
    <t>6Влч3Бп1Сз+Дз</t>
  </si>
  <si>
    <t>5Влч4Бп1Сз</t>
  </si>
  <si>
    <t>7Бп2Сз1Влч</t>
  </si>
  <si>
    <t>5Влч2Сз3Бп</t>
  </si>
  <si>
    <t>8Бп1Влч1Сз</t>
  </si>
  <si>
    <t>10Бп</t>
  </si>
  <si>
    <t>6Бп4Ос+Сз</t>
  </si>
  <si>
    <t>9Бп1Ос+Дз+Сз</t>
  </si>
  <si>
    <t>9Бп1Сз</t>
  </si>
  <si>
    <t>6Сз4Бп+Влч</t>
  </si>
  <si>
    <t>6Сз2Бп1Влч1Ос</t>
  </si>
  <si>
    <t>Вітровал; бурелом</t>
  </si>
  <si>
    <t>5Бп2Ос2Влч1Сз</t>
  </si>
  <si>
    <t>10Влч+Бп+Сз</t>
  </si>
  <si>
    <t>4Влч2Сз2Ос</t>
  </si>
  <si>
    <t>10Влч+Дз+Бп</t>
  </si>
  <si>
    <t>5Бп3Влч1Дз1Ос+Сз</t>
  </si>
  <si>
    <t>9Влч1Бп+Сз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</si>
</sst>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0.0"/>
    <numFmt numFmtId="189" formatCode="0.000"/>
    <numFmt numFmtId="190" formatCode="0.0000"/>
    <numFmt numFmtId="191" formatCode="0.00000"/>
  </numFmts>
  <fonts count="46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b/>
      <sz val="8"/>
      <name val="Arial Cyr"/>
      <family val="2"/>
    </font>
    <font>
      <sz val="8"/>
      <name val="Arial Cyr"/>
      <family val="2"/>
    </font>
    <font>
      <b/>
      <sz val="11"/>
      <name val="Arial Cyr"/>
      <family val="2"/>
    </font>
    <font>
      <b/>
      <u val="single"/>
      <sz val="10.5"/>
      <name val="Arial Cyr"/>
      <family val="2"/>
    </font>
    <font>
      <u val="single"/>
      <sz val="10"/>
      <name val="Arial Cyr"/>
      <family val="2"/>
    </font>
    <font>
      <sz val="12"/>
      <name val="Arial Cyr"/>
      <family val="2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186" fontId="1" fillId="0" borderId="0" applyFill="0" applyBorder="0" applyAlignment="0" applyProtection="0"/>
    <xf numFmtId="184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1" fillId="0" borderId="0" applyFill="0" applyBorder="0" applyAlignment="0" applyProtection="0"/>
    <xf numFmtId="185" fontId="1" fillId="0" borderId="0" applyFill="0" applyBorder="0" applyAlignment="0" applyProtection="0"/>
    <xf numFmtId="0" fontId="45" fillId="31" borderId="0" applyNumberFormat="0" applyBorder="0" applyAlignment="0" applyProtection="0"/>
  </cellStyleXfs>
  <cellXfs count="13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32" borderId="0" xfId="0" applyFill="1" applyAlignment="1">
      <alignment horizontal="center" vertical="center"/>
    </xf>
    <xf numFmtId="0" fontId="0" fillId="0" borderId="10" xfId="0" applyBorder="1" applyAlignment="1">
      <alignment horizontal="center"/>
    </xf>
    <xf numFmtId="0" fontId="3" fillId="32" borderId="10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0" fillId="32" borderId="10" xfId="0" applyFont="1" applyFill="1" applyBorder="1" applyAlignment="1">
      <alignment horizontal="center" vertical="center"/>
    </xf>
    <xf numFmtId="0" fontId="0" fillId="32" borderId="10" xfId="0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/>
    </xf>
    <xf numFmtId="188" fontId="2" fillId="33" borderId="10" xfId="0" applyNumberFormat="1" applyFont="1" applyFill="1" applyBorder="1" applyAlignment="1">
      <alignment horizontal="center"/>
    </xf>
    <xf numFmtId="1" fontId="0" fillId="32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0" xfId="0" applyFill="1" applyBorder="1" applyAlignment="1">
      <alignment horizontal="center" vertical="center"/>
    </xf>
    <xf numFmtId="1" fontId="2" fillId="33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10" xfId="0" applyBorder="1" applyAlignment="1">
      <alignment horizontal="center" vertical="center" textRotation="90" wrapText="1"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9" fillId="0" borderId="0" xfId="0" applyFont="1" applyAlignment="1">
      <alignment/>
    </xf>
    <xf numFmtId="0" fontId="0" fillId="0" borderId="11" xfId="0" applyBorder="1" applyAlignment="1">
      <alignment horizontal="center" vertical="center"/>
    </xf>
    <xf numFmtId="188" fontId="2" fillId="34" borderId="10" xfId="0" applyNumberFormat="1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 vertical="center" wrapText="1"/>
    </xf>
    <xf numFmtId="0" fontId="0" fillId="32" borderId="10" xfId="0" applyFont="1" applyFill="1" applyBorder="1" applyAlignment="1">
      <alignment horizontal="center" vertical="center"/>
    </xf>
    <xf numFmtId="0" fontId="2" fillId="32" borderId="0" xfId="0" applyFont="1" applyFill="1" applyAlignment="1">
      <alignment/>
    </xf>
    <xf numFmtId="0" fontId="2" fillId="36" borderId="10" xfId="0" applyFont="1" applyFill="1" applyBorder="1" applyAlignment="1">
      <alignment horizontal="center" vertical="center"/>
    </xf>
    <xf numFmtId="0" fontId="4" fillId="37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 vertical="center"/>
    </xf>
    <xf numFmtId="188" fontId="2" fillId="37" borderId="10" xfId="0" applyNumberFormat="1" applyFont="1" applyFill="1" applyBorder="1" applyAlignment="1">
      <alignment horizontal="center" vertical="center"/>
    </xf>
    <xf numFmtId="0" fontId="0" fillId="37" borderId="10" xfId="0" applyFill="1" applyBorder="1" applyAlignment="1">
      <alignment horizontal="center" vertical="center" wrapText="1"/>
    </xf>
    <xf numFmtId="0" fontId="0" fillId="37" borderId="10" xfId="0" applyFill="1" applyBorder="1" applyAlignment="1">
      <alignment horizontal="center" vertical="center"/>
    </xf>
    <xf numFmtId="1" fontId="2" fillId="34" borderId="10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textRotation="90"/>
    </xf>
    <xf numFmtId="0" fontId="5" fillId="38" borderId="10" xfId="0" applyFont="1" applyFill="1" applyBorder="1" applyAlignment="1">
      <alignment horizontal="center" vertical="center"/>
    </xf>
    <xf numFmtId="0" fontId="0" fillId="32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textRotation="90"/>
    </xf>
    <xf numFmtId="0" fontId="2" fillId="0" borderId="0" xfId="0" applyFont="1" applyBorder="1" applyAlignment="1">
      <alignment horizontal="left"/>
    </xf>
    <xf numFmtId="0" fontId="0" fillId="35" borderId="10" xfId="0" applyFont="1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0" fillId="35" borderId="0" xfId="0" applyFill="1" applyAlignment="1">
      <alignment/>
    </xf>
    <xf numFmtId="0" fontId="0" fillId="35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188" fontId="2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 vertical="center" textRotation="90" wrapText="1"/>
    </xf>
    <xf numFmtId="0" fontId="0" fillId="35" borderId="10" xfId="0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/>
    </xf>
    <xf numFmtId="188" fontId="0" fillId="35" borderId="10" xfId="0" applyNumberFormat="1" applyFont="1" applyFill="1" applyBorder="1" applyAlignment="1">
      <alignment horizontal="center" vertical="center"/>
    </xf>
    <xf numFmtId="0" fontId="4" fillId="37" borderId="10" xfId="0" applyFont="1" applyFill="1" applyBorder="1" applyAlignment="1">
      <alignment horizontal="center" vertical="center"/>
    </xf>
    <xf numFmtId="1" fontId="0" fillId="35" borderId="10" xfId="0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0" fontId="9" fillId="0" borderId="0" xfId="0" applyFont="1" applyAlignment="1">
      <alignment/>
    </xf>
    <xf numFmtId="0" fontId="3" fillId="32" borderId="10" xfId="0" applyFont="1" applyFill="1" applyBorder="1" applyAlignment="1">
      <alignment horizontal="center" vertical="center" wrapText="1"/>
    </xf>
    <xf numFmtId="0" fontId="0" fillId="32" borderId="10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/>
    </xf>
    <xf numFmtId="188" fontId="0" fillId="35" borderId="10" xfId="0" applyNumberFormat="1" applyFont="1" applyFill="1" applyBorder="1" applyAlignment="1">
      <alignment horizontal="center" vertical="center"/>
    </xf>
    <xf numFmtId="188" fontId="0" fillId="32" borderId="10" xfId="0" applyNumberFormat="1" applyFont="1" applyFill="1" applyBorder="1" applyAlignment="1">
      <alignment horizontal="center" vertical="center"/>
    </xf>
    <xf numFmtId="188" fontId="0" fillId="32" borderId="10" xfId="0" applyNumberFormat="1" applyFont="1" applyFill="1" applyBorder="1" applyAlignment="1">
      <alignment horizontal="center" vertical="center"/>
    </xf>
    <xf numFmtId="188" fontId="0" fillId="0" borderId="10" xfId="0" applyNumberFormat="1" applyBorder="1" applyAlignment="1">
      <alignment horizontal="center" vertical="center"/>
    </xf>
    <xf numFmtId="0" fontId="2" fillId="37" borderId="10" xfId="0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2" fillId="39" borderId="10" xfId="0" applyFont="1" applyFill="1" applyBorder="1" applyAlignment="1">
      <alignment horizontal="center" vertical="center"/>
    </xf>
    <xf numFmtId="0" fontId="2" fillId="40" borderId="10" xfId="0" applyFont="1" applyFill="1" applyBorder="1" applyAlignment="1">
      <alignment horizontal="center" vertical="center"/>
    </xf>
    <xf numFmtId="188" fontId="2" fillId="39" borderId="10" xfId="0" applyNumberFormat="1" applyFont="1" applyFill="1" applyBorder="1" applyAlignment="1">
      <alignment horizontal="center" vertical="center"/>
    </xf>
    <xf numFmtId="0" fontId="0" fillId="39" borderId="10" xfId="0" applyFill="1" applyBorder="1" applyAlignment="1">
      <alignment horizontal="center" vertical="center" wrapText="1"/>
    </xf>
    <xf numFmtId="0" fontId="0" fillId="39" borderId="10" xfId="0" applyFill="1" applyBorder="1" applyAlignment="1">
      <alignment horizontal="center" vertical="center"/>
    </xf>
    <xf numFmtId="0" fontId="2" fillId="39" borderId="10" xfId="0" applyFont="1" applyFill="1" applyBorder="1" applyAlignment="1">
      <alignment horizontal="center" vertical="center"/>
    </xf>
    <xf numFmtId="0" fontId="2" fillId="35" borderId="12" xfId="0" applyFont="1" applyFill="1" applyBorder="1" applyAlignment="1">
      <alignment horizontal="center" vertical="center"/>
    </xf>
    <xf numFmtId="0" fontId="2" fillId="35" borderId="13" xfId="0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0" xfId="0" applyBorder="1" applyAlignment="1">
      <alignment horizontal="center" vertical="center" textRotation="90"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0" fillId="32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textRotation="90" wrapText="1"/>
    </xf>
    <xf numFmtId="0" fontId="0" fillId="35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10" xfId="0" applyFont="1" applyBorder="1" applyAlignment="1">
      <alignment horizontal="center" vertical="center" textRotation="90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 vertical="center" textRotation="90" wrapText="1"/>
    </xf>
    <xf numFmtId="0" fontId="6" fillId="32" borderId="12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32" borderId="12" xfId="0" applyFont="1" applyFill="1" applyBorder="1" applyAlignment="1">
      <alignment horizontal="center" vertical="center"/>
    </xf>
    <xf numFmtId="0" fontId="0" fillId="32" borderId="11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" fontId="0" fillId="32" borderId="12" xfId="0" applyNumberFormat="1" applyFont="1" applyFill="1" applyBorder="1" applyAlignment="1">
      <alignment horizontal="center" vertical="center"/>
    </xf>
    <xf numFmtId="1" fontId="0" fillId="32" borderId="11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3" fillId="32" borderId="12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87"/>
  <sheetViews>
    <sheetView tabSelected="1" view="pageBreakPreview" zoomScale="85" zoomScaleSheetLayoutView="85" zoomScalePageLayoutView="0" workbookViewId="0" topLeftCell="A52">
      <selection activeCell="G45" sqref="G45:G47"/>
    </sheetView>
  </sheetViews>
  <sheetFormatPr defaultColWidth="9.00390625" defaultRowHeight="12.75"/>
  <cols>
    <col min="1" max="1" width="24.25390625" style="0" customWidth="1"/>
    <col min="2" max="2" width="5.75390625" style="0" customWidth="1"/>
    <col min="3" max="3" width="5.875" style="0" customWidth="1"/>
    <col min="4" max="4" width="5.75390625" style="0" customWidth="1"/>
    <col min="5" max="5" width="4.125" style="0" customWidth="1"/>
    <col min="6" max="6" width="6.875" style="0" customWidth="1"/>
    <col min="7" max="7" width="7.875" style="0" customWidth="1"/>
    <col min="8" max="8" width="24.125" style="0" customWidth="1"/>
    <col min="9" max="9" width="5.75390625" style="0" customWidth="1"/>
    <col min="10" max="10" width="6.75390625" style="0" customWidth="1"/>
    <col min="11" max="11" width="4.75390625" style="0" customWidth="1"/>
    <col min="12" max="12" width="6.25390625" style="0" customWidth="1"/>
    <col min="13" max="13" width="6.00390625" style="0" customWidth="1"/>
    <col min="14" max="14" width="7.875" style="0" customWidth="1"/>
    <col min="15" max="15" width="10.875" style="0" customWidth="1"/>
    <col min="16" max="16" width="8.75390625" style="0" customWidth="1"/>
    <col min="17" max="17" width="40.75390625" style="0" customWidth="1"/>
    <col min="18" max="18" width="16.125" style="0" customWidth="1"/>
    <col min="19" max="19" width="23.875" style="0" customWidth="1"/>
  </cols>
  <sheetData>
    <row r="1" ht="7.5" customHeight="1"/>
    <row r="2" spans="1:18" s="29" customFormat="1" ht="12.75">
      <c r="A2" s="29" t="s">
        <v>14</v>
      </c>
      <c r="R2" s="29" t="s">
        <v>14</v>
      </c>
    </row>
    <row r="3" spans="1:21" ht="12.75">
      <c r="A3" t="s">
        <v>39</v>
      </c>
      <c r="R3" s="30" t="s">
        <v>35</v>
      </c>
      <c r="S3" s="23"/>
      <c r="T3" s="23"/>
      <c r="U3" s="23"/>
    </row>
    <row r="4" spans="1:21" ht="12.75">
      <c r="A4" t="s">
        <v>15</v>
      </c>
      <c r="R4" s="70" t="s">
        <v>34</v>
      </c>
      <c r="S4" s="70"/>
      <c r="T4" s="70"/>
      <c r="U4" s="70"/>
    </row>
    <row r="5" spans="1:18" ht="12.75">
      <c r="A5" t="s">
        <v>16</v>
      </c>
      <c r="R5" t="s">
        <v>33</v>
      </c>
    </row>
    <row r="6" ht="12.75">
      <c r="R6" t="s">
        <v>32</v>
      </c>
    </row>
    <row r="7" spans="1:20" ht="12.75">
      <c r="A7" t="s">
        <v>37</v>
      </c>
      <c r="R7" s="71" t="s">
        <v>36</v>
      </c>
      <c r="S7" s="71"/>
      <c r="T7" s="71"/>
    </row>
    <row r="8" spans="1:18" ht="12.75">
      <c r="A8" t="s">
        <v>17</v>
      </c>
      <c r="R8" t="s">
        <v>17</v>
      </c>
    </row>
    <row r="9" spans="1:18" ht="12.75">
      <c r="A9" t="s">
        <v>89</v>
      </c>
      <c r="R9" t="s">
        <v>86</v>
      </c>
    </row>
    <row r="10" ht="18">
      <c r="H10" s="80" t="s">
        <v>18</v>
      </c>
    </row>
    <row r="11" ht="15">
      <c r="D11" s="81" t="s">
        <v>87</v>
      </c>
    </row>
    <row r="12" ht="1.5" customHeight="1"/>
    <row r="13" spans="1:19" ht="35.25" customHeight="1">
      <c r="A13" s="102" t="s">
        <v>0</v>
      </c>
      <c r="B13" s="97" t="s">
        <v>1</v>
      </c>
      <c r="C13" s="97" t="s">
        <v>2</v>
      </c>
      <c r="D13" s="97" t="s">
        <v>3</v>
      </c>
      <c r="E13" s="97" t="s">
        <v>19</v>
      </c>
      <c r="F13" s="99" t="s">
        <v>20</v>
      </c>
      <c r="G13" s="99"/>
      <c r="H13" s="103" t="s">
        <v>4</v>
      </c>
      <c r="I13" s="103"/>
      <c r="J13" s="103"/>
      <c r="K13" s="103"/>
      <c r="L13" s="103"/>
      <c r="M13" s="103"/>
      <c r="N13" s="103"/>
      <c r="O13" s="97" t="s">
        <v>21</v>
      </c>
      <c r="P13" s="97" t="s">
        <v>22</v>
      </c>
      <c r="Q13" s="99" t="s">
        <v>23</v>
      </c>
      <c r="R13" s="99" t="s">
        <v>24</v>
      </c>
      <c r="S13" s="99" t="s">
        <v>25</v>
      </c>
    </row>
    <row r="14" spans="1:19" ht="90.75" customHeight="1">
      <c r="A14" s="102"/>
      <c r="B14" s="98"/>
      <c r="C14" s="98"/>
      <c r="D14" s="98"/>
      <c r="E14" s="98"/>
      <c r="F14" s="27" t="s">
        <v>26</v>
      </c>
      <c r="G14" s="28" t="s">
        <v>27</v>
      </c>
      <c r="H14" s="28" t="s">
        <v>5</v>
      </c>
      <c r="I14" s="28" t="s">
        <v>6</v>
      </c>
      <c r="J14" s="28" t="s">
        <v>7</v>
      </c>
      <c r="K14" s="28" t="s">
        <v>8</v>
      </c>
      <c r="L14" s="28" t="s">
        <v>9</v>
      </c>
      <c r="M14" s="28" t="s">
        <v>10</v>
      </c>
      <c r="N14" s="28" t="s">
        <v>28</v>
      </c>
      <c r="O14" s="98"/>
      <c r="P14" s="98"/>
      <c r="Q14" s="102"/>
      <c r="R14" s="102"/>
      <c r="S14" s="102"/>
    </row>
    <row r="15" spans="1:19" ht="12.75">
      <c r="A15" s="26">
        <v>1</v>
      </c>
      <c r="B15" s="26">
        <v>2</v>
      </c>
      <c r="C15" s="26">
        <v>3</v>
      </c>
      <c r="D15" s="26">
        <v>4</v>
      </c>
      <c r="E15" s="26">
        <v>5</v>
      </c>
      <c r="F15" s="26">
        <v>6</v>
      </c>
      <c r="G15" s="26">
        <v>7</v>
      </c>
      <c r="H15" s="26">
        <v>8</v>
      </c>
      <c r="I15" s="26">
        <v>9</v>
      </c>
      <c r="J15" s="26">
        <v>10</v>
      </c>
      <c r="K15" s="26">
        <v>11</v>
      </c>
      <c r="L15" s="26">
        <v>12</v>
      </c>
      <c r="M15" s="26">
        <v>13</v>
      </c>
      <c r="N15" s="26">
        <v>14</v>
      </c>
      <c r="O15" s="26">
        <v>15</v>
      </c>
      <c r="P15" s="26">
        <v>16</v>
      </c>
      <c r="Q15" s="26">
        <v>17</v>
      </c>
      <c r="R15" s="26">
        <v>18</v>
      </c>
      <c r="S15" s="11">
        <v>19</v>
      </c>
    </row>
    <row r="16" spans="1:19" ht="21" customHeight="1">
      <c r="A16" s="100" t="s">
        <v>41</v>
      </c>
      <c r="B16" s="16">
        <v>5</v>
      </c>
      <c r="C16" s="17">
        <v>27</v>
      </c>
      <c r="D16" s="16">
        <v>1.1</v>
      </c>
      <c r="E16" s="35">
        <v>1</v>
      </c>
      <c r="F16" s="35">
        <v>0.7</v>
      </c>
      <c r="G16" s="26">
        <v>0.7</v>
      </c>
      <c r="H16" s="72" t="s">
        <v>38</v>
      </c>
      <c r="I16" s="16">
        <v>70</v>
      </c>
      <c r="J16" s="16">
        <v>0.6</v>
      </c>
      <c r="K16" s="17">
        <v>2</v>
      </c>
      <c r="L16" s="16">
        <v>21</v>
      </c>
      <c r="M16" s="16">
        <v>26</v>
      </c>
      <c r="N16" s="26">
        <v>260</v>
      </c>
      <c r="O16" s="53">
        <v>4</v>
      </c>
      <c r="P16" s="53" t="s">
        <v>94</v>
      </c>
      <c r="Q16" s="56" t="s">
        <v>97</v>
      </c>
      <c r="R16" s="26">
        <v>155</v>
      </c>
      <c r="S16" s="105" t="s">
        <v>85</v>
      </c>
    </row>
    <row r="17" spans="1:19" ht="25.5" customHeight="1">
      <c r="A17" s="100"/>
      <c r="B17" s="16">
        <v>18</v>
      </c>
      <c r="C17" s="17">
        <v>25</v>
      </c>
      <c r="D17" s="16">
        <v>4.2</v>
      </c>
      <c r="E17" s="35">
        <v>1</v>
      </c>
      <c r="F17" s="77">
        <v>1</v>
      </c>
      <c r="G17" s="78">
        <v>1</v>
      </c>
      <c r="H17" s="73" t="s">
        <v>99</v>
      </c>
      <c r="I17" s="16">
        <v>65</v>
      </c>
      <c r="J17" s="16">
        <v>0.8</v>
      </c>
      <c r="K17" s="17">
        <v>2</v>
      </c>
      <c r="L17" s="16">
        <v>20</v>
      </c>
      <c r="M17" s="16">
        <v>22</v>
      </c>
      <c r="N17" s="26">
        <v>320</v>
      </c>
      <c r="O17" s="53">
        <v>4</v>
      </c>
      <c r="P17" s="53" t="s">
        <v>94</v>
      </c>
      <c r="Q17" s="56" t="s">
        <v>97</v>
      </c>
      <c r="R17" s="26">
        <v>155</v>
      </c>
      <c r="S17" s="105"/>
    </row>
    <row r="18" spans="1:19" ht="20.25" customHeight="1">
      <c r="A18" s="100"/>
      <c r="B18" s="16">
        <v>18</v>
      </c>
      <c r="C18" s="17">
        <v>25</v>
      </c>
      <c r="D18" s="16">
        <v>4.2</v>
      </c>
      <c r="E18" s="35">
        <v>2</v>
      </c>
      <c r="F18" s="35">
        <v>0.4</v>
      </c>
      <c r="G18" s="26">
        <v>0.4</v>
      </c>
      <c r="H18" s="73" t="s">
        <v>99</v>
      </c>
      <c r="I18" s="16">
        <v>65</v>
      </c>
      <c r="J18" s="16">
        <v>0.8</v>
      </c>
      <c r="K18" s="17">
        <v>2</v>
      </c>
      <c r="L18" s="16">
        <v>20</v>
      </c>
      <c r="M18" s="16">
        <v>22</v>
      </c>
      <c r="N18" s="26">
        <v>320</v>
      </c>
      <c r="O18" s="53">
        <v>4</v>
      </c>
      <c r="P18" s="53" t="s">
        <v>94</v>
      </c>
      <c r="Q18" s="56" t="s">
        <v>97</v>
      </c>
      <c r="R18" s="26">
        <v>155</v>
      </c>
      <c r="S18" s="105"/>
    </row>
    <row r="19" spans="1:19" ht="22.5" customHeight="1">
      <c r="A19" s="100"/>
      <c r="B19" s="16">
        <v>25</v>
      </c>
      <c r="C19" s="17">
        <v>9</v>
      </c>
      <c r="D19" s="16">
        <v>3.4</v>
      </c>
      <c r="E19" s="35">
        <v>1</v>
      </c>
      <c r="F19" s="35">
        <v>0.9</v>
      </c>
      <c r="G19" s="26">
        <v>0.9</v>
      </c>
      <c r="H19" s="73" t="s">
        <v>100</v>
      </c>
      <c r="I19" s="16">
        <v>70</v>
      </c>
      <c r="J19" s="16">
        <v>0.7</v>
      </c>
      <c r="K19" s="17">
        <v>1</v>
      </c>
      <c r="L19" s="16">
        <v>24</v>
      </c>
      <c r="M19" s="16">
        <v>26</v>
      </c>
      <c r="N19" s="26">
        <v>360</v>
      </c>
      <c r="O19" s="53">
        <v>4</v>
      </c>
      <c r="P19" s="53" t="s">
        <v>94</v>
      </c>
      <c r="Q19" s="56" t="s">
        <v>97</v>
      </c>
      <c r="R19" s="26">
        <v>135</v>
      </c>
      <c r="S19" s="105"/>
    </row>
    <row r="20" spans="1:19" ht="21.75" customHeight="1">
      <c r="A20" s="100"/>
      <c r="B20" s="16">
        <v>25</v>
      </c>
      <c r="C20" s="17">
        <v>10</v>
      </c>
      <c r="D20" s="16">
        <v>6.3</v>
      </c>
      <c r="E20" s="35">
        <v>1</v>
      </c>
      <c r="F20" s="35">
        <v>0.9</v>
      </c>
      <c r="G20" s="26">
        <v>0.9</v>
      </c>
      <c r="H20" s="73" t="s">
        <v>40</v>
      </c>
      <c r="I20" s="16">
        <v>55</v>
      </c>
      <c r="J20" s="16">
        <v>0.7</v>
      </c>
      <c r="K20" s="17" t="s">
        <v>92</v>
      </c>
      <c r="L20" s="16">
        <v>23</v>
      </c>
      <c r="M20" s="16">
        <v>24</v>
      </c>
      <c r="N20" s="26">
        <v>340</v>
      </c>
      <c r="O20" s="53">
        <v>4</v>
      </c>
      <c r="P20" s="53" t="s">
        <v>94</v>
      </c>
      <c r="Q20" s="56" t="s">
        <v>97</v>
      </c>
      <c r="R20" s="26">
        <v>155</v>
      </c>
      <c r="S20" s="105"/>
    </row>
    <row r="21" spans="1:19" ht="22.5" customHeight="1">
      <c r="A21" s="100"/>
      <c r="B21" s="101">
        <v>38</v>
      </c>
      <c r="C21" s="17">
        <v>12</v>
      </c>
      <c r="D21" s="16">
        <v>0.8</v>
      </c>
      <c r="E21" s="35">
        <v>1</v>
      </c>
      <c r="F21" s="96">
        <v>0.8</v>
      </c>
      <c r="G21" s="102"/>
      <c r="H21" s="73" t="s">
        <v>101</v>
      </c>
      <c r="I21" s="16">
        <v>49</v>
      </c>
      <c r="J21" s="16">
        <v>0.8</v>
      </c>
      <c r="K21" s="17" t="s">
        <v>93</v>
      </c>
      <c r="L21" s="16">
        <v>24</v>
      </c>
      <c r="M21" s="16">
        <v>26</v>
      </c>
      <c r="N21" s="26">
        <v>390</v>
      </c>
      <c r="O21" s="104">
        <v>4</v>
      </c>
      <c r="P21" s="104" t="s">
        <v>94</v>
      </c>
      <c r="Q21" s="106" t="s">
        <v>97</v>
      </c>
      <c r="R21" s="102">
        <v>140</v>
      </c>
      <c r="S21" s="105"/>
    </row>
    <row r="22" spans="1:19" ht="24.75" customHeight="1">
      <c r="A22" s="100"/>
      <c r="B22" s="101"/>
      <c r="C22" s="17">
        <v>13</v>
      </c>
      <c r="D22" s="16">
        <v>0.9</v>
      </c>
      <c r="E22" s="35">
        <v>1</v>
      </c>
      <c r="F22" s="96"/>
      <c r="G22" s="102"/>
      <c r="H22" s="73" t="s">
        <v>102</v>
      </c>
      <c r="I22" s="16">
        <v>43</v>
      </c>
      <c r="J22" s="16">
        <v>0.7</v>
      </c>
      <c r="K22" s="17">
        <v>4</v>
      </c>
      <c r="L22" s="16">
        <v>9</v>
      </c>
      <c r="M22" s="16">
        <v>12</v>
      </c>
      <c r="N22" s="26">
        <v>80</v>
      </c>
      <c r="O22" s="104"/>
      <c r="P22" s="104"/>
      <c r="Q22" s="106"/>
      <c r="R22" s="102"/>
      <c r="S22" s="105"/>
    </row>
    <row r="23" spans="1:19" ht="22.5" customHeight="1">
      <c r="A23" s="100"/>
      <c r="B23" s="101">
        <v>39</v>
      </c>
      <c r="C23" s="17">
        <v>15</v>
      </c>
      <c r="D23" s="16">
        <v>2.4</v>
      </c>
      <c r="E23" s="35">
        <v>1</v>
      </c>
      <c r="F23" s="96">
        <v>0.7</v>
      </c>
      <c r="G23" s="102"/>
      <c r="H23" s="73" t="s">
        <v>102</v>
      </c>
      <c r="I23" s="16">
        <v>41</v>
      </c>
      <c r="J23" s="16">
        <v>0.7</v>
      </c>
      <c r="K23" s="17">
        <v>3</v>
      </c>
      <c r="L23" s="16">
        <v>11</v>
      </c>
      <c r="M23" s="16">
        <v>12</v>
      </c>
      <c r="N23" s="26">
        <v>110</v>
      </c>
      <c r="O23" s="102">
        <v>4</v>
      </c>
      <c r="P23" s="102" t="s">
        <v>94</v>
      </c>
      <c r="Q23" s="106" t="s">
        <v>97</v>
      </c>
      <c r="R23" s="102">
        <v>135</v>
      </c>
      <c r="S23" s="105"/>
    </row>
    <row r="24" spans="1:19" ht="22.5" customHeight="1">
      <c r="A24" s="100"/>
      <c r="B24" s="101"/>
      <c r="C24" s="17">
        <v>16</v>
      </c>
      <c r="D24" s="16">
        <v>1.4</v>
      </c>
      <c r="E24" s="35">
        <v>1</v>
      </c>
      <c r="F24" s="96"/>
      <c r="G24" s="102"/>
      <c r="H24" s="73" t="s">
        <v>42</v>
      </c>
      <c r="I24" s="16">
        <v>50</v>
      </c>
      <c r="J24" s="16">
        <v>0.7</v>
      </c>
      <c r="K24" s="17">
        <v>1</v>
      </c>
      <c r="L24" s="16">
        <v>19</v>
      </c>
      <c r="M24" s="16">
        <v>22</v>
      </c>
      <c r="N24" s="26">
        <v>240</v>
      </c>
      <c r="O24" s="102"/>
      <c r="P24" s="102"/>
      <c r="Q24" s="106"/>
      <c r="R24" s="102"/>
      <c r="S24" s="105"/>
    </row>
    <row r="25" spans="1:19" ht="21.75" customHeight="1">
      <c r="A25" s="100"/>
      <c r="B25" s="16">
        <v>39</v>
      </c>
      <c r="C25" s="17">
        <v>10</v>
      </c>
      <c r="D25" s="16">
        <v>2.8</v>
      </c>
      <c r="E25" s="35">
        <v>1</v>
      </c>
      <c r="F25" s="35">
        <v>0.6</v>
      </c>
      <c r="G25" s="26"/>
      <c r="H25" s="73" t="s">
        <v>103</v>
      </c>
      <c r="I25" s="16">
        <v>50</v>
      </c>
      <c r="J25" s="16">
        <v>0.8</v>
      </c>
      <c r="K25" s="17" t="s">
        <v>92</v>
      </c>
      <c r="L25" s="16">
        <v>21</v>
      </c>
      <c r="M25" s="16">
        <v>22</v>
      </c>
      <c r="N25" s="26">
        <v>340</v>
      </c>
      <c r="O25" s="26">
        <v>4</v>
      </c>
      <c r="P25" s="26" t="s">
        <v>94</v>
      </c>
      <c r="Q25" s="65" t="s">
        <v>114</v>
      </c>
      <c r="R25" s="26">
        <v>130</v>
      </c>
      <c r="S25" s="105"/>
    </row>
    <row r="26" spans="1:19" ht="19.5" customHeight="1">
      <c r="A26" s="100"/>
      <c r="B26" s="16">
        <v>44</v>
      </c>
      <c r="C26" s="17">
        <v>6</v>
      </c>
      <c r="D26" s="16">
        <v>4.7</v>
      </c>
      <c r="E26" s="35">
        <v>1</v>
      </c>
      <c r="F26" s="35">
        <v>0.8</v>
      </c>
      <c r="G26" s="26">
        <v>0.8</v>
      </c>
      <c r="H26" s="73" t="s">
        <v>104</v>
      </c>
      <c r="I26" s="16">
        <v>52</v>
      </c>
      <c r="J26" s="16">
        <v>0.8</v>
      </c>
      <c r="K26" s="17">
        <v>2</v>
      </c>
      <c r="L26" s="16">
        <v>17</v>
      </c>
      <c r="M26" s="16">
        <v>18</v>
      </c>
      <c r="N26" s="26">
        <v>260</v>
      </c>
      <c r="O26" s="26">
        <v>4</v>
      </c>
      <c r="P26" s="26" t="s">
        <v>94</v>
      </c>
      <c r="Q26" s="65" t="s">
        <v>114</v>
      </c>
      <c r="R26" s="26">
        <v>165</v>
      </c>
      <c r="S26" s="105"/>
    </row>
    <row r="27" spans="1:19" ht="21" customHeight="1">
      <c r="A27" s="100"/>
      <c r="B27" s="16">
        <v>49</v>
      </c>
      <c r="C27" s="17">
        <v>18</v>
      </c>
      <c r="D27" s="16">
        <v>2.9</v>
      </c>
      <c r="E27" s="35">
        <v>1</v>
      </c>
      <c r="F27" s="35">
        <v>0.8</v>
      </c>
      <c r="G27" s="26"/>
      <c r="H27" s="73" t="s">
        <v>103</v>
      </c>
      <c r="I27" s="16">
        <v>39</v>
      </c>
      <c r="J27" s="16">
        <v>0.7</v>
      </c>
      <c r="K27" s="17" t="s">
        <v>92</v>
      </c>
      <c r="L27" s="16">
        <v>18</v>
      </c>
      <c r="M27" s="16">
        <v>22</v>
      </c>
      <c r="N27" s="26">
        <v>240</v>
      </c>
      <c r="O27" s="26">
        <v>4</v>
      </c>
      <c r="P27" s="26" t="s">
        <v>94</v>
      </c>
      <c r="Q27" s="65" t="s">
        <v>114</v>
      </c>
      <c r="R27" s="26">
        <v>140</v>
      </c>
      <c r="S27" s="105"/>
    </row>
    <row r="28" spans="1:19" ht="27" customHeight="1">
      <c r="A28" s="40" t="s">
        <v>95</v>
      </c>
      <c r="B28" s="37"/>
      <c r="C28" s="37"/>
      <c r="D28" s="37"/>
      <c r="E28" s="37"/>
      <c r="F28" s="41">
        <f>SUM(F16:F27)</f>
        <v>7.6</v>
      </c>
      <c r="G28" s="41">
        <f>SUM(G16:G27)</f>
        <v>4.7</v>
      </c>
      <c r="H28" s="74"/>
      <c r="I28" s="37"/>
      <c r="J28" s="37"/>
      <c r="K28" s="37"/>
      <c r="L28" s="37"/>
      <c r="M28" s="37"/>
      <c r="N28" s="40"/>
      <c r="O28" s="40"/>
      <c r="P28" s="40"/>
      <c r="Q28" s="42"/>
      <c r="R28" s="43"/>
      <c r="S28" s="40"/>
    </row>
    <row r="29" spans="1:19" ht="27" customHeight="1">
      <c r="A29" s="95" t="s">
        <v>90</v>
      </c>
      <c r="B29" s="16">
        <v>4</v>
      </c>
      <c r="C29" s="17">
        <v>18</v>
      </c>
      <c r="D29" s="16">
        <v>5.2</v>
      </c>
      <c r="E29" s="35">
        <v>1</v>
      </c>
      <c r="F29" s="35">
        <v>0.4</v>
      </c>
      <c r="G29" s="53"/>
      <c r="H29" s="16" t="s">
        <v>91</v>
      </c>
      <c r="I29" s="16">
        <v>50</v>
      </c>
      <c r="J29" s="16">
        <v>0.6</v>
      </c>
      <c r="K29" s="17">
        <v>1</v>
      </c>
      <c r="L29" s="16">
        <v>19</v>
      </c>
      <c r="M29" s="16">
        <v>26</v>
      </c>
      <c r="N29" s="53">
        <v>210</v>
      </c>
      <c r="O29" s="53">
        <v>4</v>
      </c>
      <c r="P29" s="53" t="s">
        <v>94</v>
      </c>
      <c r="Q29" s="56" t="s">
        <v>97</v>
      </c>
      <c r="R29" s="54">
        <v>175</v>
      </c>
      <c r="S29" s="105" t="s">
        <v>85</v>
      </c>
    </row>
    <row r="30" spans="1:19" ht="27" customHeight="1">
      <c r="A30" s="95"/>
      <c r="B30" s="16">
        <v>6</v>
      </c>
      <c r="C30" s="17">
        <v>1</v>
      </c>
      <c r="D30" s="16">
        <v>39</v>
      </c>
      <c r="E30" s="35">
        <v>1</v>
      </c>
      <c r="F30" s="35">
        <v>0.3</v>
      </c>
      <c r="G30" s="53">
        <v>0.3</v>
      </c>
      <c r="H30" s="16" t="s">
        <v>110</v>
      </c>
      <c r="I30" s="16">
        <v>55</v>
      </c>
      <c r="J30" s="16">
        <v>0.8</v>
      </c>
      <c r="K30" s="17">
        <v>2</v>
      </c>
      <c r="L30" s="16">
        <v>17</v>
      </c>
      <c r="M30" s="16">
        <v>20</v>
      </c>
      <c r="N30" s="53">
        <v>270</v>
      </c>
      <c r="O30" s="53">
        <v>4</v>
      </c>
      <c r="P30" s="53" t="s">
        <v>94</v>
      </c>
      <c r="Q30" s="56" t="s">
        <v>97</v>
      </c>
      <c r="R30" s="54">
        <v>140</v>
      </c>
      <c r="S30" s="105"/>
    </row>
    <row r="31" spans="1:19" ht="27" customHeight="1">
      <c r="A31" s="95"/>
      <c r="B31" s="16">
        <v>11</v>
      </c>
      <c r="C31" s="17">
        <v>38</v>
      </c>
      <c r="D31" s="16">
        <v>2.7</v>
      </c>
      <c r="E31" s="35">
        <v>2</v>
      </c>
      <c r="F31" s="35">
        <v>0.9</v>
      </c>
      <c r="G31" s="53">
        <v>0.9</v>
      </c>
      <c r="H31" s="16" t="s">
        <v>40</v>
      </c>
      <c r="I31" s="16">
        <v>60</v>
      </c>
      <c r="J31" s="16">
        <v>0.7</v>
      </c>
      <c r="K31" s="17">
        <v>1</v>
      </c>
      <c r="L31" s="16">
        <v>22</v>
      </c>
      <c r="M31" s="16">
        <v>24</v>
      </c>
      <c r="N31" s="53">
        <v>350</v>
      </c>
      <c r="O31" s="53">
        <v>4</v>
      </c>
      <c r="P31" s="53" t="s">
        <v>94</v>
      </c>
      <c r="Q31" s="56" t="s">
        <v>97</v>
      </c>
      <c r="R31" s="54">
        <v>145</v>
      </c>
      <c r="S31" s="105"/>
    </row>
    <row r="32" spans="1:19" ht="23.25" customHeight="1">
      <c r="A32" s="95"/>
      <c r="B32" s="16">
        <v>20</v>
      </c>
      <c r="C32" s="17">
        <v>17</v>
      </c>
      <c r="D32" s="16">
        <v>1.1</v>
      </c>
      <c r="E32" s="35">
        <v>1</v>
      </c>
      <c r="F32" s="35">
        <v>0.6</v>
      </c>
      <c r="G32" s="53">
        <v>0.6</v>
      </c>
      <c r="H32" s="16" t="s">
        <v>40</v>
      </c>
      <c r="I32" s="16">
        <v>55</v>
      </c>
      <c r="J32" s="16">
        <v>0.8</v>
      </c>
      <c r="K32" s="17">
        <v>3</v>
      </c>
      <c r="L32" s="16">
        <v>14</v>
      </c>
      <c r="M32" s="16">
        <v>18</v>
      </c>
      <c r="N32" s="53">
        <v>180</v>
      </c>
      <c r="O32" s="53">
        <v>4</v>
      </c>
      <c r="P32" s="53" t="s">
        <v>94</v>
      </c>
      <c r="Q32" s="56" t="s">
        <v>97</v>
      </c>
      <c r="R32" s="54">
        <v>145</v>
      </c>
      <c r="S32" s="105"/>
    </row>
    <row r="33" spans="1:19" ht="27" customHeight="1">
      <c r="A33" s="95"/>
      <c r="B33" s="16">
        <v>26</v>
      </c>
      <c r="C33" s="17">
        <v>21</v>
      </c>
      <c r="D33" s="16">
        <v>1.2</v>
      </c>
      <c r="E33" s="35">
        <v>1</v>
      </c>
      <c r="F33" s="35">
        <v>0.6</v>
      </c>
      <c r="G33" s="53">
        <v>0.6</v>
      </c>
      <c r="H33" s="16" t="s">
        <v>38</v>
      </c>
      <c r="I33" s="16">
        <v>55</v>
      </c>
      <c r="J33" s="16">
        <v>0.8</v>
      </c>
      <c r="K33" s="17">
        <v>3</v>
      </c>
      <c r="L33" s="16">
        <v>15</v>
      </c>
      <c r="M33" s="16">
        <v>16</v>
      </c>
      <c r="N33" s="53">
        <v>180</v>
      </c>
      <c r="O33" s="53">
        <v>4</v>
      </c>
      <c r="P33" s="53" t="s">
        <v>94</v>
      </c>
      <c r="Q33" s="56" t="s">
        <v>97</v>
      </c>
      <c r="R33" s="54">
        <v>140</v>
      </c>
      <c r="S33" s="105"/>
    </row>
    <row r="34" spans="1:19" s="55" customFormat="1" ht="21.75" customHeight="1">
      <c r="A34" s="95"/>
      <c r="B34" s="16">
        <v>39</v>
      </c>
      <c r="C34" s="17">
        <v>45</v>
      </c>
      <c r="D34" s="16">
        <v>5.1</v>
      </c>
      <c r="E34" s="35">
        <v>1</v>
      </c>
      <c r="F34" s="35">
        <v>0.9</v>
      </c>
      <c r="G34" s="53"/>
      <c r="H34" s="16" t="s">
        <v>42</v>
      </c>
      <c r="I34" s="16">
        <v>65</v>
      </c>
      <c r="J34" s="16">
        <v>0.8</v>
      </c>
      <c r="K34" s="17">
        <v>2</v>
      </c>
      <c r="L34" s="16">
        <v>18</v>
      </c>
      <c r="M34" s="16">
        <v>22</v>
      </c>
      <c r="N34" s="53">
        <v>240</v>
      </c>
      <c r="O34" s="53" t="s">
        <v>112</v>
      </c>
      <c r="P34" s="53" t="s">
        <v>94</v>
      </c>
      <c r="Q34" s="56" t="s">
        <v>97</v>
      </c>
      <c r="R34" s="54">
        <v>135</v>
      </c>
      <c r="S34" s="105"/>
    </row>
    <row r="35" spans="1:19" s="55" customFormat="1" ht="18" customHeight="1">
      <c r="A35" s="95"/>
      <c r="B35" s="16">
        <v>46</v>
      </c>
      <c r="C35" s="17">
        <v>13</v>
      </c>
      <c r="D35" s="16">
        <v>3.6</v>
      </c>
      <c r="E35" s="35">
        <v>2</v>
      </c>
      <c r="F35" s="35">
        <v>0.5</v>
      </c>
      <c r="G35" s="53"/>
      <c r="H35" s="16" t="s">
        <v>40</v>
      </c>
      <c r="I35" s="16">
        <v>55</v>
      </c>
      <c r="J35" s="16">
        <v>0.8</v>
      </c>
      <c r="K35" s="17">
        <v>1</v>
      </c>
      <c r="L35" s="16">
        <v>19</v>
      </c>
      <c r="M35" s="16">
        <v>26</v>
      </c>
      <c r="N35" s="53">
        <v>300</v>
      </c>
      <c r="O35" s="53" t="s">
        <v>112</v>
      </c>
      <c r="P35" s="53" t="s">
        <v>94</v>
      </c>
      <c r="Q35" s="56" t="s">
        <v>97</v>
      </c>
      <c r="R35" s="54">
        <v>190</v>
      </c>
      <c r="S35" s="105"/>
    </row>
    <row r="36" spans="1:19" ht="21.75" customHeight="1">
      <c r="A36" s="95"/>
      <c r="B36" s="16">
        <v>46</v>
      </c>
      <c r="C36" s="17">
        <v>13</v>
      </c>
      <c r="D36" s="16">
        <v>3.6</v>
      </c>
      <c r="E36" s="35">
        <v>3</v>
      </c>
      <c r="F36" s="35">
        <v>0.5</v>
      </c>
      <c r="G36" s="53"/>
      <c r="H36" s="16" t="s">
        <v>40</v>
      </c>
      <c r="I36" s="16">
        <v>55</v>
      </c>
      <c r="J36" s="16">
        <v>0.8</v>
      </c>
      <c r="K36" s="17">
        <v>1</v>
      </c>
      <c r="L36" s="16">
        <v>19</v>
      </c>
      <c r="M36" s="16">
        <v>26</v>
      </c>
      <c r="N36" s="53">
        <v>300</v>
      </c>
      <c r="O36" s="53" t="s">
        <v>112</v>
      </c>
      <c r="P36" s="53" t="s">
        <v>94</v>
      </c>
      <c r="Q36" s="56" t="s">
        <v>97</v>
      </c>
      <c r="R36" s="54">
        <v>175</v>
      </c>
      <c r="S36" s="105"/>
    </row>
    <row r="37" spans="1:19" ht="20.25" customHeight="1">
      <c r="A37" s="95"/>
      <c r="B37" s="16">
        <v>48</v>
      </c>
      <c r="C37" s="17">
        <v>38</v>
      </c>
      <c r="D37" s="16">
        <v>2.4</v>
      </c>
      <c r="E37" s="35">
        <v>1</v>
      </c>
      <c r="F37" s="35">
        <v>0.4</v>
      </c>
      <c r="G37" s="53">
        <v>0.4</v>
      </c>
      <c r="H37" s="73" t="s">
        <v>111</v>
      </c>
      <c r="I37" s="16">
        <v>51</v>
      </c>
      <c r="J37" s="16">
        <v>0.8</v>
      </c>
      <c r="K37" s="17">
        <v>1</v>
      </c>
      <c r="L37" s="16">
        <v>19</v>
      </c>
      <c r="M37" s="16">
        <v>24</v>
      </c>
      <c r="N37" s="53">
        <v>240</v>
      </c>
      <c r="O37" s="53">
        <v>4</v>
      </c>
      <c r="P37" s="53" t="s">
        <v>94</v>
      </c>
      <c r="Q37" s="56" t="s">
        <v>97</v>
      </c>
      <c r="R37" s="54">
        <v>185</v>
      </c>
      <c r="S37" s="105"/>
    </row>
    <row r="38" spans="1:19" ht="17.25" customHeight="1">
      <c r="A38" s="40" t="s">
        <v>95</v>
      </c>
      <c r="B38" s="37"/>
      <c r="C38" s="37"/>
      <c r="D38" s="37"/>
      <c r="E38" s="37"/>
      <c r="F38" s="41">
        <f>SUM(F29:F37)</f>
        <v>5.1000000000000005</v>
      </c>
      <c r="G38" s="41">
        <f>SUM(G29:G37)</f>
        <v>2.8</v>
      </c>
      <c r="H38" s="74"/>
      <c r="I38" s="37"/>
      <c r="J38" s="37"/>
      <c r="K38" s="37"/>
      <c r="L38" s="37"/>
      <c r="M38" s="37"/>
      <c r="N38" s="40"/>
      <c r="O38" s="40"/>
      <c r="P38" s="40"/>
      <c r="Q38" s="42"/>
      <c r="R38" s="43"/>
      <c r="S38" s="40"/>
    </row>
    <row r="39" spans="1:19" ht="27" customHeight="1">
      <c r="A39" s="95" t="s">
        <v>105</v>
      </c>
      <c r="B39" s="16">
        <v>17</v>
      </c>
      <c r="C39" s="17">
        <v>1</v>
      </c>
      <c r="D39" s="16">
        <v>2.9</v>
      </c>
      <c r="E39" s="35">
        <v>3</v>
      </c>
      <c r="F39" s="35">
        <v>0.8</v>
      </c>
      <c r="G39" s="53">
        <v>0.8</v>
      </c>
      <c r="H39" s="16" t="s">
        <v>40</v>
      </c>
      <c r="I39" s="16">
        <v>52</v>
      </c>
      <c r="J39" s="16">
        <v>0.9</v>
      </c>
      <c r="K39" s="17">
        <v>1</v>
      </c>
      <c r="L39" s="16">
        <v>19</v>
      </c>
      <c r="M39" s="16">
        <v>22</v>
      </c>
      <c r="N39" s="53">
        <v>310</v>
      </c>
      <c r="O39" s="53">
        <v>4</v>
      </c>
      <c r="P39" s="53" t="s">
        <v>94</v>
      </c>
      <c r="Q39" s="56" t="s">
        <v>97</v>
      </c>
      <c r="R39" s="54">
        <v>90</v>
      </c>
      <c r="S39" s="94" t="s">
        <v>85</v>
      </c>
    </row>
    <row r="40" spans="1:19" ht="21" customHeight="1">
      <c r="A40" s="95"/>
      <c r="B40" s="16">
        <v>17</v>
      </c>
      <c r="C40" s="17">
        <v>9</v>
      </c>
      <c r="D40" s="16">
        <v>1.1</v>
      </c>
      <c r="E40" s="35">
        <v>1</v>
      </c>
      <c r="F40" s="35">
        <v>0.2</v>
      </c>
      <c r="G40" s="53">
        <v>0.2</v>
      </c>
      <c r="H40" s="16" t="s">
        <v>91</v>
      </c>
      <c r="I40" s="16">
        <v>65</v>
      </c>
      <c r="J40" s="16">
        <v>0.7</v>
      </c>
      <c r="K40" s="17">
        <v>1</v>
      </c>
      <c r="L40" s="16">
        <v>24</v>
      </c>
      <c r="M40" s="16">
        <v>28</v>
      </c>
      <c r="N40" s="53">
        <v>360</v>
      </c>
      <c r="O40" s="53">
        <v>4</v>
      </c>
      <c r="P40" s="53" t="s">
        <v>94</v>
      </c>
      <c r="Q40" s="56" t="s">
        <v>97</v>
      </c>
      <c r="R40" s="54">
        <v>245</v>
      </c>
      <c r="S40" s="94"/>
    </row>
    <row r="41" spans="1:19" ht="20.25" customHeight="1">
      <c r="A41" s="95"/>
      <c r="B41" s="16">
        <v>17</v>
      </c>
      <c r="C41" s="17">
        <v>20</v>
      </c>
      <c r="D41" s="16">
        <v>1.2</v>
      </c>
      <c r="E41" s="35">
        <v>1</v>
      </c>
      <c r="F41" s="35">
        <v>0.6</v>
      </c>
      <c r="G41" s="53"/>
      <c r="H41" s="16" t="s">
        <v>91</v>
      </c>
      <c r="I41" s="16">
        <v>43</v>
      </c>
      <c r="J41" s="16">
        <v>0.7</v>
      </c>
      <c r="K41" s="17">
        <v>1</v>
      </c>
      <c r="L41" s="16">
        <v>18</v>
      </c>
      <c r="M41" s="16">
        <v>24</v>
      </c>
      <c r="N41" s="53">
        <v>220</v>
      </c>
      <c r="O41" s="53">
        <v>4</v>
      </c>
      <c r="P41" s="53" t="s">
        <v>94</v>
      </c>
      <c r="Q41" s="56" t="s">
        <v>97</v>
      </c>
      <c r="R41" s="54">
        <v>160</v>
      </c>
      <c r="S41" s="94"/>
    </row>
    <row r="42" spans="1:19" ht="26.25" customHeight="1">
      <c r="A42" s="95"/>
      <c r="B42" s="16">
        <v>28</v>
      </c>
      <c r="C42" s="17">
        <v>30</v>
      </c>
      <c r="D42" s="16">
        <v>2.9</v>
      </c>
      <c r="E42" s="35">
        <v>1</v>
      </c>
      <c r="F42" s="35">
        <v>0.7</v>
      </c>
      <c r="G42" s="53"/>
      <c r="H42" s="16" t="s">
        <v>106</v>
      </c>
      <c r="I42" s="16">
        <v>48</v>
      </c>
      <c r="J42" s="16">
        <v>0.8</v>
      </c>
      <c r="K42" s="17">
        <v>1</v>
      </c>
      <c r="L42" s="16">
        <v>19</v>
      </c>
      <c r="M42" s="16">
        <v>22</v>
      </c>
      <c r="N42" s="53">
        <v>240</v>
      </c>
      <c r="O42" s="53">
        <v>4</v>
      </c>
      <c r="P42" s="53" t="s">
        <v>94</v>
      </c>
      <c r="Q42" s="56" t="s">
        <v>97</v>
      </c>
      <c r="R42" s="54">
        <v>60</v>
      </c>
      <c r="S42" s="94"/>
    </row>
    <row r="43" spans="1:19" ht="19.5" customHeight="1">
      <c r="A43" s="95"/>
      <c r="B43" s="16">
        <v>35</v>
      </c>
      <c r="C43" s="17">
        <v>17</v>
      </c>
      <c r="D43" s="16">
        <v>2.4</v>
      </c>
      <c r="E43" s="35">
        <v>3</v>
      </c>
      <c r="F43" s="35">
        <v>0.2</v>
      </c>
      <c r="G43" s="53"/>
      <c r="H43" s="16" t="s">
        <v>38</v>
      </c>
      <c r="I43" s="16">
        <v>38</v>
      </c>
      <c r="J43" s="16">
        <v>0.7</v>
      </c>
      <c r="K43" s="17">
        <v>4</v>
      </c>
      <c r="L43" s="16">
        <v>9</v>
      </c>
      <c r="M43" s="16">
        <v>14</v>
      </c>
      <c r="N43" s="53">
        <v>80</v>
      </c>
      <c r="O43" s="53">
        <v>4</v>
      </c>
      <c r="P43" s="53" t="s">
        <v>94</v>
      </c>
      <c r="Q43" s="56" t="s">
        <v>97</v>
      </c>
      <c r="R43" s="54">
        <v>135</v>
      </c>
      <c r="S43" s="94"/>
    </row>
    <row r="44" spans="1:19" ht="24" customHeight="1">
      <c r="A44" s="40" t="s">
        <v>95</v>
      </c>
      <c r="B44" s="37"/>
      <c r="C44" s="37"/>
      <c r="D44" s="37"/>
      <c r="E44" s="37"/>
      <c r="F44" s="41">
        <f>SUM(F39:F43)</f>
        <v>2.5</v>
      </c>
      <c r="G44" s="41">
        <f>SUM(G39:G43)</f>
        <v>1</v>
      </c>
      <c r="H44" s="74"/>
      <c r="I44" s="37"/>
      <c r="J44" s="37"/>
      <c r="K44" s="37"/>
      <c r="L44" s="37"/>
      <c r="M44" s="37"/>
      <c r="N44" s="40"/>
      <c r="O44" s="40"/>
      <c r="P44" s="40"/>
      <c r="Q44" s="42"/>
      <c r="R44" s="43"/>
      <c r="S44" s="79"/>
    </row>
    <row r="45" spans="1:19" ht="24" customHeight="1">
      <c r="A45" s="95" t="s">
        <v>113</v>
      </c>
      <c r="B45" s="16">
        <v>52</v>
      </c>
      <c r="C45" s="17">
        <v>18</v>
      </c>
      <c r="D45" s="16">
        <v>2.1</v>
      </c>
      <c r="E45" s="35">
        <v>1</v>
      </c>
      <c r="F45" s="35">
        <v>0.8</v>
      </c>
      <c r="G45" s="53">
        <v>0.8</v>
      </c>
      <c r="H45" s="73" t="s">
        <v>40</v>
      </c>
      <c r="I45" s="16">
        <v>60</v>
      </c>
      <c r="J45" s="16">
        <v>0.8</v>
      </c>
      <c r="K45" s="17">
        <v>2</v>
      </c>
      <c r="L45" s="16">
        <v>17</v>
      </c>
      <c r="M45" s="16">
        <v>18</v>
      </c>
      <c r="N45" s="53">
        <v>260</v>
      </c>
      <c r="O45" s="53">
        <v>4</v>
      </c>
      <c r="P45" s="53" t="s">
        <v>94</v>
      </c>
      <c r="Q45" s="56" t="s">
        <v>97</v>
      </c>
      <c r="R45" s="54">
        <v>145</v>
      </c>
      <c r="S45" s="94" t="s">
        <v>85</v>
      </c>
    </row>
    <row r="46" spans="1:19" ht="18.75" customHeight="1">
      <c r="A46" s="95"/>
      <c r="B46" s="16">
        <v>53</v>
      </c>
      <c r="C46" s="17">
        <v>7</v>
      </c>
      <c r="D46" s="16">
        <v>11</v>
      </c>
      <c r="E46" s="35">
        <v>5</v>
      </c>
      <c r="F46" s="35">
        <v>0.4</v>
      </c>
      <c r="G46" s="53">
        <v>0.4</v>
      </c>
      <c r="H46" s="73" t="s">
        <v>38</v>
      </c>
      <c r="I46" s="16">
        <v>59</v>
      </c>
      <c r="J46" s="16">
        <v>0.8</v>
      </c>
      <c r="K46" s="17">
        <v>3</v>
      </c>
      <c r="L46" s="16">
        <v>16</v>
      </c>
      <c r="M46" s="16">
        <v>18</v>
      </c>
      <c r="N46" s="53">
        <v>210</v>
      </c>
      <c r="O46" s="53">
        <v>4</v>
      </c>
      <c r="P46" s="53" t="s">
        <v>94</v>
      </c>
      <c r="Q46" s="56" t="s">
        <v>97</v>
      </c>
      <c r="R46" s="54">
        <v>110</v>
      </c>
      <c r="S46" s="94"/>
    </row>
    <row r="47" spans="1:19" ht="19.5" customHeight="1">
      <c r="A47" s="95"/>
      <c r="B47" s="16">
        <v>58</v>
      </c>
      <c r="C47" s="17">
        <v>4</v>
      </c>
      <c r="D47" s="16">
        <v>3.4</v>
      </c>
      <c r="E47" s="35">
        <v>4</v>
      </c>
      <c r="F47" s="35">
        <v>0.6</v>
      </c>
      <c r="G47" s="53">
        <v>0.6</v>
      </c>
      <c r="H47" s="73" t="s">
        <v>38</v>
      </c>
      <c r="I47" s="16">
        <v>59</v>
      </c>
      <c r="J47" s="16">
        <v>0.8</v>
      </c>
      <c r="K47" s="17">
        <v>3</v>
      </c>
      <c r="L47" s="16">
        <v>16</v>
      </c>
      <c r="M47" s="16">
        <v>18</v>
      </c>
      <c r="N47" s="53">
        <v>210</v>
      </c>
      <c r="O47" s="53">
        <v>4</v>
      </c>
      <c r="P47" s="53" t="s">
        <v>94</v>
      </c>
      <c r="Q47" s="56" t="s">
        <v>97</v>
      </c>
      <c r="R47" s="54">
        <v>160</v>
      </c>
      <c r="S47" s="94"/>
    </row>
    <row r="48" spans="1:19" ht="12.75">
      <c r="A48" s="40" t="s">
        <v>95</v>
      </c>
      <c r="B48" s="37"/>
      <c r="C48" s="37"/>
      <c r="D48" s="37"/>
      <c r="E48" s="37"/>
      <c r="F48" s="41">
        <f>SUM(F45:F47)</f>
        <v>1.8000000000000003</v>
      </c>
      <c r="G48" s="41">
        <f>SUM(G45:G47)</f>
        <v>1.8000000000000003</v>
      </c>
      <c r="H48" s="74"/>
      <c r="I48" s="37"/>
      <c r="J48" s="37"/>
      <c r="K48" s="37"/>
      <c r="L48" s="37"/>
      <c r="M48" s="37"/>
      <c r="N48" s="40"/>
      <c r="O48" s="40"/>
      <c r="P48" s="40"/>
      <c r="Q48" s="42"/>
      <c r="R48" s="43"/>
      <c r="S48" s="79"/>
    </row>
    <row r="49" spans="1:19" ht="12.75">
      <c r="A49" s="95" t="s">
        <v>107</v>
      </c>
      <c r="B49" s="16">
        <v>8</v>
      </c>
      <c r="C49" s="17">
        <v>2</v>
      </c>
      <c r="D49" s="16">
        <v>3.6</v>
      </c>
      <c r="E49" s="35">
        <v>1</v>
      </c>
      <c r="F49" s="35">
        <v>0.9</v>
      </c>
      <c r="G49" s="53">
        <v>0.9</v>
      </c>
      <c r="H49" s="73" t="s">
        <v>38</v>
      </c>
      <c r="I49" s="16">
        <v>56</v>
      </c>
      <c r="J49" s="16">
        <v>0.9</v>
      </c>
      <c r="K49" s="17">
        <v>2</v>
      </c>
      <c r="L49" s="16">
        <v>17</v>
      </c>
      <c r="M49" s="16">
        <v>20</v>
      </c>
      <c r="N49" s="53">
        <v>300</v>
      </c>
      <c r="O49" s="53">
        <v>4</v>
      </c>
      <c r="P49" s="53" t="s">
        <v>94</v>
      </c>
      <c r="Q49" s="56" t="s">
        <v>97</v>
      </c>
      <c r="R49" s="54">
        <v>190</v>
      </c>
      <c r="S49" s="94" t="s">
        <v>85</v>
      </c>
    </row>
    <row r="50" spans="1:19" ht="12.75">
      <c r="A50" s="95"/>
      <c r="B50" s="16">
        <v>35</v>
      </c>
      <c r="C50" s="17">
        <v>4</v>
      </c>
      <c r="D50" s="16">
        <v>0.4</v>
      </c>
      <c r="E50" s="35"/>
      <c r="F50" s="35">
        <v>0.4</v>
      </c>
      <c r="G50" s="53"/>
      <c r="H50" s="73" t="s">
        <v>91</v>
      </c>
      <c r="I50" s="16">
        <v>41</v>
      </c>
      <c r="J50" s="16">
        <v>0.7</v>
      </c>
      <c r="K50" s="17" t="s">
        <v>92</v>
      </c>
      <c r="L50" s="16">
        <v>19</v>
      </c>
      <c r="M50" s="16">
        <v>18</v>
      </c>
      <c r="N50" s="53">
        <v>240</v>
      </c>
      <c r="O50" s="53">
        <v>4</v>
      </c>
      <c r="P50" s="53" t="s">
        <v>94</v>
      </c>
      <c r="Q50" s="56" t="s">
        <v>97</v>
      </c>
      <c r="R50" s="54">
        <v>135</v>
      </c>
      <c r="S50" s="94"/>
    </row>
    <row r="51" spans="1:19" ht="12.75">
      <c r="A51" s="95"/>
      <c r="B51" s="16">
        <v>53</v>
      </c>
      <c r="C51" s="17">
        <v>9</v>
      </c>
      <c r="D51" s="16">
        <v>1.9</v>
      </c>
      <c r="E51" s="35">
        <v>1</v>
      </c>
      <c r="F51" s="35">
        <v>0.9</v>
      </c>
      <c r="G51" s="53"/>
      <c r="H51" s="73" t="s">
        <v>40</v>
      </c>
      <c r="I51" s="16">
        <v>70</v>
      </c>
      <c r="J51" s="16">
        <v>0.6</v>
      </c>
      <c r="K51" s="17">
        <v>1</v>
      </c>
      <c r="L51" s="16">
        <v>24</v>
      </c>
      <c r="M51" s="16">
        <v>24</v>
      </c>
      <c r="N51" s="53">
        <v>310</v>
      </c>
      <c r="O51" s="53" t="s">
        <v>112</v>
      </c>
      <c r="P51" s="53" t="s">
        <v>94</v>
      </c>
      <c r="Q51" s="56" t="s">
        <v>97</v>
      </c>
      <c r="R51" s="54">
        <v>160</v>
      </c>
      <c r="S51" s="94"/>
    </row>
    <row r="52" spans="1:19" ht="15.75" customHeight="1">
      <c r="A52" s="95"/>
      <c r="B52" s="16">
        <v>63</v>
      </c>
      <c r="C52" s="17">
        <v>6</v>
      </c>
      <c r="D52" s="16">
        <v>2.3</v>
      </c>
      <c r="E52" s="35">
        <v>1</v>
      </c>
      <c r="F52" s="35">
        <v>0.6</v>
      </c>
      <c r="G52" s="53"/>
      <c r="H52" s="73" t="s">
        <v>91</v>
      </c>
      <c r="I52" s="16">
        <v>50</v>
      </c>
      <c r="J52" s="16">
        <v>0.8</v>
      </c>
      <c r="K52" s="17">
        <v>1</v>
      </c>
      <c r="L52" s="16">
        <v>20</v>
      </c>
      <c r="M52" s="16">
        <v>22</v>
      </c>
      <c r="N52" s="53">
        <v>290</v>
      </c>
      <c r="O52" s="53">
        <v>4</v>
      </c>
      <c r="P52" s="53" t="s">
        <v>94</v>
      </c>
      <c r="Q52" s="56" t="s">
        <v>97</v>
      </c>
      <c r="R52" s="54">
        <v>145</v>
      </c>
      <c r="S52" s="94"/>
    </row>
    <row r="53" spans="1:19" ht="12.75">
      <c r="A53" s="40" t="s">
        <v>95</v>
      </c>
      <c r="B53" s="37"/>
      <c r="C53" s="37"/>
      <c r="D53" s="37"/>
      <c r="E53" s="37"/>
      <c r="F53" s="41">
        <f>SUM(F49:F52)</f>
        <v>2.8000000000000003</v>
      </c>
      <c r="G53" s="41">
        <f>SUM(G49:G52)</f>
        <v>0.9</v>
      </c>
      <c r="H53" s="74"/>
      <c r="I53" s="37"/>
      <c r="J53" s="37"/>
      <c r="K53" s="37"/>
      <c r="L53" s="37"/>
      <c r="M53" s="37"/>
      <c r="N53" s="40"/>
      <c r="O53" s="40"/>
      <c r="P53" s="40"/>
      <c r="Q53" s="42"/>
      <c r="R53" s="43"/>
      <c r="S53" s="79"/>
    </row>
    <row r="54" spans="1:19" ht="12.75">
      <c r="A54" s="95" t="s">
        <v>88</v>
      </c>
      <c r="B54" s="16">
        <v>2</v>
      </c>
      <c r="C54" s="17">
        <v>39</v>
      </c>
      <c r="D54" s="16">
        <v>3.5</v>
      </c>
      <c r="E54" s="35">
        <v>2</v>
      </c>
      <c r="F54" s="35">
        <v>0.7</v>
      </c>
      <c r="G54" s="53"/>
      <c r="H54" s="73" t="s">
        <v>91</v>
      </c>
      <c r="I54" s="16">
        <v>110</v>
      </c>
      <c r="J54" s="16">
        <v>0.7</v>
      </c>
      <c r="K54" s="17">
        <v>2</v>
      </c>
      <c r="L54" s="16">
        <v>26</v>
      </c>
      <c r="M54" s="16">
        <v>28</v>
      </c>
      <c r="N54" s="53">
        <v>370</v>
      </c>
      <c r="O54" s="53" t="s">
        <v>112</v>
      </c>
      <c r="P54" s="53" t="s">
        <v>94</v>
      </c>
      <c r="Q54" s="56" t="s">
        <v>97</v>
      </c>
      <c r="R54" s="54">
        <v>135</v>
      </c>
      <c r="S54" s="94" t="s">
        <v>85</v>
      </c>
    </row>
    <row r="55" spans="1:19" ht="12.75" customHeight="1">
      <c r="A55" s="95"/>
      <c r="B55" s="16">
        <v>2</v>
      </c>
      <c r="C55" s="17">
        <v>40</v>
      </c>
      <c r="D55" s="16">
        <v>2.1</v>
      </c>
      <c r="E55" s="35">
        <v>1</v>
      </c>
      <c r="F55" s="35">
        <v>0.4</v>
      </c>
      <c r="G55" s="53"/>
      <c r="H55" s="73" t="s">
        <v>40</v>
      </c>
      <c r="I55" s="16">
        <v>95</v>
      </c>
      <c r="J55" s="16">
        <v>0.7</v>
      </c>
      <c r="K55" s="17">
        <v>1</v>
      </c>
      <c r="L55" s="16">
        <v>28</v>
      </c>
      <c r="M55" s="16">
        <v>32</v>
      </c>
      <c r="N55" s="53">
        <v>440</v>
      </c>
      <c r="O55" s="53" t="s">
        <v>112</v>
      </c>
      <c r="P55" s="53" t="s">
        <v>94</v>
      </c>
      <c r="Q55" s="56" t="s">
        <v>97</v>
      </c>
      <c r="R55" s="54">
        <v>125</v>
      </c>
      <c r="S55" s="94"/>
    </row>
    <row r="56" spans="1:19" ht="12.75">
      <c r="A56" s="95"/>
      <c r="B56" s="16">
        <v>33</v>
      </c>
      <c r="C56" s="17">
        <v>28</v>
      </c>
      <c r="D56" s="16">
        <v>3.2</v>
      </c>
      <c r="E56" s="35">
        <v>1</v>
      </c>
      <c r="F56" s="35">
        <v>0.6</v>
      </c>
      <c r="G56" s="53"/>
      <c r="H56" s="73" t="s">
        <v>108</v>
      </c>
      <c r="I56" s="16">
        <v>47</v>
      </c>
      <c r="J56" s="16">
        <v>0.9</v>
      </c>
      <c r="K56" s="17">
        <v>1</v>
      </c>
      <c r="L56" s="16">
        <v>18</v>
      </c>
      <c r="M56" s="16">
        <v>24</v>
      </c>
      <c r="N56" s="53">
        <v>280</v>
      </c>
      <c r="O56" s="53">
        <v>4</v>
      </c>
      <c r="P56" s="53" t="s">
        <v>94</v>
      </c>
      <c r="Q56" s="56" t="s">
        <v>97</v>
      </c>
      <c r="R56" s="54">
        <v>260</v>
      </c>
      <c r="S56" s="94"/>
    </row>
    <row r="57" spans="1:19" ht="12.75">
      <c r="A57" s="95"/>
      <c r="B57" s="16">
        <v>37</v>
      </c>
      <c r="C57" s="17">
        <v>6</v>
      </c>
      <c r="D57" s="76">
        <v>7</v>
      </c>
      <c r="E57" s="35">
        <v>2</v>
      </c>
      <c r="F57" s="35">
        <v>0.8</v>
      </c>
      <c r="G57" s="53"/>
      <c r="H57" s="73" t="s">
        <v>109</v>
      </c>
      <c r="I57" s="16">
        <v>45</v>
      </c>
      <c r="J57" s="16">
        <v>0.8</v>
      </c>
      <c r="K57" s="17" t="s">
        <v>92</v>
      </c>
      <c r="L57" s="16">
        <v>20</v>
      </c>
      <c r="M57" s="16">
        <v>22</v>
      </c>
      <c r="N57" s="53">
        <v>320</v>
      </c>
      <c r="O57" s="53">
        <v>4</v>
      </c>
      <c r="P57" s="53" t="s">
        <v>94</v>
      </c>
      <c r="Q57" s="56" t="s">
        <v>97</v>
      </c>
      <c r="R57" s="54">
        <v>195</v>
      </c>
      <c r="S57" s="94"/>
    </row>
    <row r="58" spans="1:19" s="55" customFormat="1" ht="14.25" customHeight="1">
      <c r="A58" s="40" t="s">
        <v>95</v>
      </c>
      <c r="B58" s="37"/>
      <c r="C58" s="37"/>
      <c r="D58" s="37"/>
      <c r="E58" s="37"/>
      <c r="F58" s="41">
        <f>SUM(F54:F57)</f>
        <v>2.5</v>
      </c>
      <c r="G58" s="41">
        <f>SUM(G54:G57)</f>
        <v>0</v>
      </c>
      <c r="H58" s="37"/>
      <c r="I58" s="37"/>
      <c r="J58" s="37"/>
      <c r="K58" s="37"/>
      <c r="L58" s="37"/>
      <c r="M58" s="37"/>
      <c r="N58" s="40"/>
      <c r="O58" s="40"/>
      <c r="P58" s="40"/>
      <c r="Q58" s="42"/>
      <c r="R58" s="43"/>
      <c r="S58" s="79"/>
    </row>
    <row r="59" spans="1:19" ht="15.75" customHeight="1">
      <c r="A59" s="95" t="s">
        <v>113</v>
      </c>
      <c r="B59" s="66">
        <v>45</v>
      </c>
      <c r="C59" s="54">
        <v>14</v>
      </c>
      <c r="D59" s="75">
        <v>10</v>
      </c>
      <c r="E59" s="67"/>
      <c r="F59" s="67">
        <v>5</v>
      </c>
      <c r="G59" s="67"/>
      <c r="H59" s="53" t="s">
        <v>123</v>
      </c>
      <c r="I59" s="53">
        <v>60</v>
      </c>
      <c r="J59" s="66">
        <v>0.6</v>
      </c>
      <c r="K59" s="54">
        <v>1</v>
      </c>
      <c r="L59" s="66">
        <v>20</v>
      </c>
      <c r="M59" s="69">
        <v>22</v>
      </c>
      <c r="N59" s="69">
        <v>160</v>
      </c>
      <c r="O59" s="53">
        <v>4</v>
      </c>
      <c r="P59" s="53" t="s">
        <v>115</v>
      </c>
      <c r="Q59" s="54" t="s">
        <v>130</v>
      </c>
      <c r="R59" s="54">
        <v>20</v>
      </c>
      <c r="S59" s="94" t="s">
        <v>85</v>
      </c>
    </row>
    <row r="60" spans="1:19" ht="15.75" customHeight="1">
      <c r="A60" s="95"/>
      <c r="B60" s="66">
        <v>51</v>
      </c>
      <c r="C60" s="54">
        <v>35</v>
      </c>
      <c r="D60" s="75">
        <v>3</v>
      </c>
      <c r="E60" s="67"/>
      <c r="F60" s="67">
        <v>3</v>
      </c>
      <c r="G60" s="67"/>
      <c r="H60" s="53" t="s">
        <v>124</v>
      </c>
      <c r="I60" s="53">
        <v>30</v>
      </c>
      <c r="J60" s="53">
        <v>0.6</v>
      </c>
      <c r="K60" s="53">
        <v>2</v>
      </c>
      <c r="L60" s="53">
        <v>13</v>
      </c>
      <c r="M60" s="69">
        <v>14</v>
      </c>
      <c r="N60" s="69">
        <v>90</v>
      </c>
      <c r="O60" s="53">
        <v>4</v>
      </c>
      <c r="P60" s="53" t="s">
        <v>115</v>
      </c>
      <c r="Q60" s="54" t="s">
        <v>130</v>
      </c>
      <c r="R60" s="54">
        <v>20</v>
      </c>
      <c r="S60" s="94"/>
    </row>
    <row r="61" spans="1:19" ht="12.75">
      <c r="A61" s="95"/>
      <c r="B61" s="66">
        <v>51</v>
      </c>
      <c r="C61" s="54">
        <v>47</v>
      </c>
      <c r="D61" s="66">
        <v>1.2</v>
      </c>
      <c r="E61" s="67"/>
      <c r="F61" s="67">
        <v>1.2</v>
      </c>
      <c r="G61" s="67"/>
      <c r="H61" s="53" t="s">
        <v>125</v>
      </c>
      <c r="I61" s="53">
        <v>50</v>
      </c>
      <c r="J61" s="53">
        <v>0.8</v>
      </c>
      <c r="K61" s="53">
        <v>2</v>
      </c>
      <c r="L61" s="53">
        <v>19</v>
      </c>
      <c r="M61" s="69">
        <v>18</v>
      </c>
      <c r="N61" s="69">
        <v>220</v>
      </c>
      <c r="O61" s="53">
        <v>4</v>
      </c>
      <c r="P61" s="53" t="s">
        <v>115</v>
      </c>
      <c r="Q61" s="54" t="s">
        <v>130</v>
      </c>
      <c r="R61" s="54">
        <v>20</v>
      </c>
      <c r="S61" s="94"/>
    </row>
    <row r="62" spans="1:19" ht="12.75">
      <c r="A62" s="95"/>
      <c r="B62" s="66">
        <v>54</v>
      </c>
      <c r="C62" s="54">
        <v>7</v>
      </c>
      <c r="D62" s="66">
        <v>1.4</v>
      </c>
      <c r="E62" s="67"/>
      <c r="F62" s="67">
        <v>1.4</v>
      </c>
      <c r="G62" s="67"/>
      <c r="H62" s="53" t="s">
        <v>126</v>
      </c>
      <c r="I62" s="53">
        <v>40</v>
      </c>
      <c r="J62" s="53">
        <v>0.8</v>
      </c>
      <c r="K62" s="53">
        <v>2</v>
      </c>
      <c r="L62" s="53">
        <v>17</v>
      </c>
      <c r="M62" s="69">
        <v>18</v>
      </c>
      <c r="N62" s="69">
        <v>180</v>
      </c>
      <c r="O62" s="53">
        <v>4</v>
      </c>
      <c r="P62" s="53" t="s">
        <v>115</v>
      </c>
      <c r="Q62" s="54" t="s">
        <v>130</v>
      </c>
      <c r="R62" s="54">
        <v>20</v>
      </c>
      <c r="S62" s="94"/>
    </row>
    <row r="63" spans="1:19" ht="15.75" customHeight="1">
      <c r="A63" s="95"/>
      <c r="B63" s="66">
        <v>54</v>
      </c>
      <c r="C63" s="54">
        <v>14</v>
      </c>
      <c r="D63" s="66">
        <v>2.5</v>
      </c>
      <c r="E63" s="67"/>
      <c r="F63" s="67">
        <v>2.5</v>
      </c>
      <c r="G63" s="67"/>
      <c r="H63" s="53" t="s">
        <v>127</v>
      </c>
      <c r="I63" s="53">
        <v>30</v>
      </c>
      <c r="J63" s="53">
        <v>0.9</v>
      </c>
      <c r="K63" s="53">
        <v>2</v>
      </c>
      <c r="L63" s="53">
        <v>15</v>
      </c>
      <c r="M63" s="69">
        <v>14</v>
      </c>
      <c r="N63" s="69">
        <v>150</v>
      </c>
      <c r="O63" s="53">
        <v>4</v>
      </c>
      <c r="P63" s="53" t="s">
        <v>115</v>
      </c>
      <c r="Q63" s="54" t="s">
        <v>130</v>
      </c>
      <c r="R63" s="54">
        <v>20</v>
      </c>
      <c r="S63" s="94"/>
    </row>
    <row r="64" spans="1:19" ht="18" customHeight="1">
      <c r="A64" s="40" t="s">
        <v>116</v>
      </c>
      <c r="B64" s="37"/>
      <c r="C64" s="37"/>
      <c r="D64" s="37"/>
      <c r="E64" s="37"/>
      <c r="F64" s="41">
        <f>SUM(F59:F63)</f>
        <v>13.1</v>
      </c>
      <c r="G64" s="41">
        <f>SUM(G59:G63)</f>
        <v>0</v>
      </c>
      <c r="H64" s="37"/>
      <c r="I64" s="37"/>
      <c r="J64" s="37"/>
      <c r="K64" s="37"/>
      <c r="L64" s="37"/>
      <c r="M64" s="37"/>
      <c r="N64" s="40"/>
      <c r="O64" s="40"/>
      <c r="P64" s="40"/>
      <c r="Q64" s="42"/>
      <c r="R64" s="43"/>
      <c r="S64" s="79"/>
    </row>
    <row r="65" spans="1:19" ht="18" customHeight="1">
      <c r="A65" s="88" t="s">
        <v>88</v>
      </c>
      <c r="B65" s="66">
        <v>1</v>
      </c>
      <c r="C65" s="54">
        <v>32</v>
      </c>
      <c r="D65" s="66">
        <v>5</v>
      </c>
      <c r="E65" s="67"/>
      <c r="F65" s="67">
        <v>5</v>
      </c>
      <c r="G65" s="67"/>
      <c r="H65" s="53" t="s">
        <v>131</v>
      </c>
      <c r="I65" s="66">
        <v>60</v>
      </c>
      <c r="J65" s="54">
        <v>0.8</v>
      </c>
      <c r="K65" s="66">
        <v>2</v>
      </c>
      <c r="L65" s="69">
        <v>20</v>
      </c>
      <c r="M65" s="69">
        <v>24</v>
      </c>
      <c r="N65" s="53">
        <v>260</v>
      </c>
      <c r="O65" s="53">
        <v>3</v>
      </c>
      <c r="P65" s="53" t="s">
        <v>115</v>
      </c>
      <c r="Q65" s="54" t="s">
        <v>130</v>
      </c>
      <c r="R65" s="54">
        <v>10</v>
      </c>
      <c r="S65" s="91" t="s">
        <v>85</v>
      </c>
    </row>
    <row r="66" spans="1:19" ht="18" customHeight="1">
      <c r="A66" s="89"/>
      <c r="B66" s="66">
        <v>1</v>
      </c>
      <c r="C66" s="54">
        <v>33</v>
      </c>
      <c r="D66" s="66">
        <v>4</v>
      </c>
      <c r="E66" s="67"/>
      <c r="F66" s="67">
        <v>4</v>
      </c>
      <c r="G66" s="67"/>
      <c r="H66" s="53" t="s">
        <v>132</v>
      </c>
      <c r="I66" s="66">
        <v>70</v>
      </c>
      <c r="J66" s="54">
        <v>0.8</v>
      </c>
      <c r="K66" s="66">
        <v>2</v>
      </c>
      <c r="L66" s="69">
        <v>21</v>
      </c>
      <c r="M66" s="69">
        <v>22</v>
      </c>
      <c r="N66" s="53">
        <v>260</v>
      </c>
      <c r="O66" s="53">
        <v>3</v>
      </c>
      <c r="P66" s="53" t="s">
        <v>115</v>
      </c>
      <c r="Q66" s="54" t="s">
        <v>130</v>
      </c>
      <c r="R66" s="54">
        <v>20</v>
      </c>
      <c r="S66" s="92"/>
    </row>
    <row r="67" spans="1:19" ht="18" customHeight="1">
      <c r="A67" s="89"/>
      <c r="B67" s="66">
        <v>1</v>
      </c>
      <c r="C67" s="54">
        <v>34</v>
      </c>
      <c r="D67" s="66">
        <v>4</v>
      </c>
      <c r="E67" s="67"/>
      <c r="F67" s="67">
        <v>4</v>
      </c>
      <c r="G67" s="67"/>
      <c r="H67" s="53" t="s">
        <v>133</v>
      </c>
      <c r="I67" s="66">
        <v>55</v>
      </c>
      <c r="J67" s="54">
        <v>0.8</v>
      </c>
      <c r="K67" s="66">
        <v>2</v>
      </c>
      <c r="L67" s="69">
        <v>21</v>
      </c>
      <c r="M67" s="69">
        <v>22</v>
      </c>
      <c r="N67" s="53">
        <v>290</v>
      </c>
      <c r="O67" s="53">
        <v>3</v>
      </c>
      <c r="P67" s="53" t="s">
        <v>115</v>
      </c>
      <c r="Q67" s="54" t="s">
        <v>130</v>
      </c>
      <c r="R67" s="54">
        <v>30</v>
      </c>
      <c r="S67" s="92"/>
    </row>
    <row r="68" spans="1:19" ht="18" customHeight="1">
      <c r="A68" s="89"/>
      <c r="B68" s="66">
        <v>5</v>
      </c>
      <c r="C68" s="54">
        <v>20</v>
      </c>
      <c r="D68" s="66">
        <v>7.2</v>
      </c>
      <c r="E68" s="67"/>
      <c r="F68" s="67">
        <v>7.2</v>
      </c>
      <c r="G68" s="67"/>
      <c r="H68" s="53" t="s">
        <v>134</v>
      </c>
      <c r="I68" s="53">
        <v>80</v>
      </c>
      <c r="J68" s="53">
        <v>0.8</v>
      </c>
      <c r="K68" s="53">
        <v>1</v>
      </c>
      <c r="L68" s="69">
        <v>25</v>
      </c>
      <c r="M68" s="69">
        <v>30</v>
      </c>
      <c r="N68" s="53">
        <v>360</v>
      </c>
      <c r="O68" s="53" t="s">
        <v>112</v>
      </c>
      <c r="P68" s="53" t="s">
        <v>115</v>
      </c>
      <c r="Q68" s="54" t="s">
        <v>130</v>
      </c>
      <c r="R68" s="54">
        <v>15</v>
      </c>
      <c r="S68" s="92"/>
    </row>
    <row r="69" spans="1:19" ht="18" customHeight="1">
      <c r="A69" s="89"/>
      <c r="B69" s="66">
        <v>12</v>
      </c>
      <c r="C69" s="54">
        <v>48</v>
      </c>
      <c r="D69" s="66">
        <v>4</v>
      </c>
      <c r="E69" s="67"/>
      <c r="F69" s="67">
        <v>4</v>
      </c>
      <c r="G69" s="67"/>
      <c r="H69" s="53" t="s">
        <v>135</v>
      </c>
      <c r="I69" s="53">
        <v>55</v>
      </c>
      <c r="J69" s="53">
        <v>0.8</v>
      </c>
      <c r="K69" s="53">
        <v>1</v>
      </c>
      <c r="L69" s="69">
        <v>24</v>
      </c>
      <c r="M69" s="69">
        <v>26</v>
      </c>
      <c r="N69" s="53">
        <v>280</v>
      </c>
      <c r="O69" s="53" t="s">
        <v>112</v>
      </c>
      <c r="P69" s="53" t="s">
        <v>115</v>
      </c>
      <c r="Q69" s="54" t="s">
        <v>130</v>
      </c>
      <c r="R69" s="54">
        <v>15</v>
      </c>
      <c r="S69" s="92"/>
    </row>
    <row r="70" spans="1:19" ht="18" customHeight="1">
      <c r="A70" s="90"/>
      <c r="B70" s="66">
        <v>37</v>
      </c>
      <c r="C70" s="54">
        <v>40</v>
      </c>
      <c r="D70" s="66">
        <v>1.7</v>
      </c>
      <c r="E70" s="67"/>
      <c r="F70" s="67">
        <v>1.7</v>
      </c>
      <c r="G70" s="67"/>
      <c r="H70" s="53" t="s">
        <v>136</v>
      </c>
      <c r="I70" s="53">
        <v>45</v>
      </c>
      <c r="J70" s="53">
        <v>0.8</v>
      </c>
      <c r="K70" s="53">
        <v>2</v>
      </c>
      <c r="L70" s="69">
        <v>18</v>
      </c>
      <c r="M70" s="69">
        <v>18</v>
      </c>
      <c r="N70" s="53">
        <v>200</v>
      </c>
      <c r="O70" s="53">
        <v>4</v>
      </c>
      <c r="P70" s="53" t="s">
        <v>115</v>
      </c>
      <c r="Q70" s="54" t="s">
        <v>130</v>
      </c>
      <c r="R70" s="54">
        <v>15</v>
      </c>
      <c r="S70" s="93"/>
    </row>
    <row r="71" spans="1:19" ht="18" customHeight="1">
      <c r="A71" s="82"/>
      <c r="B71" s="83"/>
      <c r="C71" s="83"/>
      <c r="D71" s="83"/>
      <c r="E71" s="83"/>
      <c r="F71" s="84">
        <f>SUM(F65:F70)</f>
        <v>25.9</v>
      </c>
      <c r="G71" s="84"/>
      <c r="H71" s="83"/>
      <c r="I71" s="83"/>
      <c r="J71" s="83"/>
      <c r="K71" s="83"/>
      <c r="L71" s="83"/>
      <c r="M71" s="83"/>
      <c r="N71" s="82"/>
      <c r="O71" s="82"/>
      <c r="P71" s="82"/>
      <c r="Q71" s="85"/>
      <c r="R71" s="86"/>
      <c r="S71" s="87"/>
    </row>
    <row r="72" spans="1:19" ht="19.5" customHeight="1">
      <c r="A72" s="95" t="s">
        <v>41</v>
      </c>
      <c r="B72" s="66">
        <v>64</v>
      </c>
      <c r="C72" s="54">
        <v>9</v>
      </c>
      <c r="D72" s="66">
        <v>6.5</v>
      </c>
      <c r="E72" s="67"/>
      <c r="F72" s="67">
        <v>2</v>
      </c>
      <c r="G72" s="67"/>
      <c r="H72" s="53" t="s">
        <v>128</v>
      </c>
      <c r="I72" s="66">
        <v>60</v>
      </c>
      <c r="J72" s="54">
        <v>0.8</v>
      </c>
      <c r="K72" s="54" t="s">
        <v>92</v>
      </c>
      <c r="L72" s="69">
        <v>25</v>
      </c>
      <c r="M72" s="69">
        <v>24</v>
      </c>
      <c r="N72" s="69">
        <v>360</v>
      </c>
      <c r="O72" s="53">
        <v>4</v>
      </c>
      <c r="P72" s="53" t="s">
        <v>115</v>
      </c>
      <c r="Q72" s="54" t="s">
        <v>130</v>
      </c>
      <c r="R72" s="54">
        <v>20</v>
      </c>
      <c r="S72" s="94" t="s">
        <v>85</v>
      </c>
    </row>
    <row r="73" spans="1:19" ht="19.5" customHeight="1">
      <c r="A73" s="95"/>
      <c r="B73" s="66">
        <v>65</v>
      </c>
      <c r="C73" s="54">
        <v>5</v>
      </c>
      <c r="D73" s="66">
        <v>30.5</v>
      </c>
      <c r="E73" s="67"/>
      <c r="F73" s="67">
        <v>20</v>
      </c>
      <c r="G73" s="67"/>
      <c r="H73" s="53" t="s">
        <v>129</v>
      </c>
      <c r="I73" s="53">
        <v>70</v>
      </c>
      <c r="J73" s="53">
        <v>0.8</v>
      </c>
      <c r="K73" s="53">
        <v>1</v>
      </c>
      <c r="L73" s="69">
        <v>25</v>
      </c>
      <c r="M73" s="69">
        <v>36</v>
      </c>
      <c r="N73" s="69">
        <v>360</v>
      </c>
      <c r="O73" s="53">
        <v>4</v>
      </c>
      <c r="P73" s="53" t="s">
        <v>115</v>
      </c>
      <c r="Q73" s="54" t="s">
        <v>130</v>
      </c>
      <c r="R73" s="54">
        <v>20</v>
      </c>
      <c r="S73" s="94"/>
    </row>
    <row r="74" spans="1:19" ht="12.75">
      <c r="A74" s="40" t="s">
        <v>116</v>
      </c>
      <c r="B74" s="37"/>
      <c r="C74" s="37"/>
      <c r="D74" s="37"/>
      <c r="E74" s="37"/>
      <c r="F74" s="41">
        <f>SUM(F72:F73)</f>
        <v>22</v>
      </c>
      <c r="G74" s="40">
        <f>SUM(G72:G73)</f>
        <v>0</v>
      </c>
      <c r="H74" s="37"/>
      <c r="I74" s="37"/>
      <c r="J74" s="37"/>
      <c r="K74" s="37"/>
      <c r="L74" s="37"/>
      <c r="M74" s="37"/>
      <c r="N74" s="40"/>
      <c r="O74" s="40"/>
      <c r="P74" s="40"/>
      <c r="Q74" s="42"/>
      <c r="R74" s="43"/>
      <c r="S74" s="79"/>
    </row>
    <row r="75" spans="1:19" ht="12.75">
      <c r="A75" s="95" t="s">
        <v>90</v>
      </c>
      <c r="B75" s="66">
        <v>14</v>
      </c>
      <c r="C75" s="54">
        <v>6</v>
      </c>
      <c r="D75" s="75">
        <v>3</v>
      </c>
      <c r="E75" s="67"/>
      <c r="F75" s="67">
        <v>3</v>
      </c>
      <c r="G75" s="67"/>
      <c r="H75" s="53" t="s">
        <v>118</v>
      </c>
      <c r="I75" s="66">
        <v>50</v>
      </c>
      <c r="J75" s="54">
        <v>0.8</v>
      </c>
      <c r="K75" s="66">
        <v>2</v>
      </c>
      <c r="L75" s="69">
        <v>19</v>
      </c>
      <c r="M75" s="69">
        <v>20</v>
      </c>
      <c r="N75" s="69">
        <v>210</v>
      </c>
      <c r="O75" s="53">
        <v>4</v>
      </c>
      <c r="P75" s="53" t="s">
        <v>115</v>
      </c>
      <c r="Q75" s="54" t="s">
        <v>130</v>
      </c>
      <c r="R75" s="54">
        <v>15</v>
      </c>
      <c r="S75" s="94" t="s">
        <v>85</v>
      </c>
    </row>
    <row r="76" spans="1:19" ht="12.75">
      <c r="A76" s="95"/>
      <c r="B76" s="66">
        <v>30</v>
      </c>
      <c r="C76" s="54">
        <v>11</v>
      </c>
      <c r="D76" s="66">
        <v>6.9</v>
      </c>
      <c r="E76" s="67"/>
      <c r="F76" s="67">
        <v>3</v>
      </c>
      <c r="G76" s="67"/>
      <c r="H76" s="53" t="s">
        <v>119</v>
      </c>
      <c r="I76" s="53">
        <v>50</v>
      </c>
      <c r="J76" s="53">
        <v>0.7</v>
      </c>
      <c r="K76" s="53">
        <v>2</v>
      </c>
      <c r="L76" s="69">
        <v>18</v>
      </c>
      <c r="M76" s="69">
        <v>20</v>
      </c>
      <c r="N76" s="69">
        <v>190</v>
      </c>
      <c r="O76" s="53">
        <v>4</v>
      </c>
      <c r="P76" s="53" t="s">
        <v>115</v>
      </c>
      <c r="Q76" s="54" t="s">
        <v>130</v>
      </c>
      <c r="R76" s="54">
        <v>20</v>
      </c>
      <c r="S76" s="94"/>
    </row>
    <row r="77" spans="1:19" ht="12.75">
      <c r="A77" s="95"/>
      <c r="B77" s="66">
        <v>46</v>
      </c>
      <c r="C77" s="54">
        <v>18</v>
      </c>
      <c r="D77" s="75">
        <v>2</v>
      </c>
      <c r="E77" s="67"/>
      <c r="F77" s="67">
        <v>2</v>
      </c>
      <c r="G77" s="67"/>
      <c r="H77" s="53" t="s">
        <v>120</v>
      </c>
      <c r="I77" s="53">
        <v>45</v>
      </c>
      <c r="J77" s="53">
        <v>0.8</v>
      </c>
      <c r="K77" s="53">
        <v>2</v>
      </c>
      <c r="L77" s="69">
        <v>19</v>
      </c>
      <c r="M77" s="69">
        <v>20</v>
      </c>
      <c r="N77" s="69">
        <v>220</v>
      </c>
      <c r="O77" s="53" t="s">
        <v>112</v>
      </c>
      <c r="P77" s="53" t="s">
        <v>115</v>
      </c>
      <c r="Q77" s="54" t="s">
        <v>130</v>
      </c>
      <c r="R77" s="54">
        <v>20</v>
      </c>
      <c r="S77" s="94"/>
    </row>
    <row r="78" spans="1:19" ht="12.75">
      <c r="A78" s="95"/>
      <c r="B78" s="66">
        <v>48</v>
      </c>
      <c r="C78" s="54">
        <v>35</v>
      </c>
      <c r="D78" s="66">
        <v>4.1</v>
      </c>
      <c r="E78" s="67"/>
      <c r="F78" s="67">
        <v>2</v>
      </c>
      <c r="G78" s="67"/>
      <c r="H78" s="53" t="s">
        <v>121</v>
      </c>
      <c r="I78" s="53">
        <v>50</v>
      </c>
      <c r="J78" s="53">
        <v>0.8</v>
      </c>
      <c r="K78" s="53">
        <v>3</v>
      </c>
      <c r="L78" s="69">
        <v>15</v>
      </c>
      <c r="M78" s="69">
        <v>18</v>
      </c>
      <c r="N78" s="69">
        <v>160</v>
      </c>
      <c r="O78" s="53">
        <v>4</v>
      </c>
      <c r="P78" s="53" t="s">
        <v>115</v>
      </c>
      <c r="Q78" s="54" t="s">
        <v>130</v>
      </c>
      <c r="R78" s="54">
        <v>20</v>
      </c>
      <c r="S78" s="94"/>
    </row>
    <row r="79" spans="1:19" ht="12.75">
      <c r="A79" s="95"/>
      <c r="B79" s="66">
        <v>51</v>
      </c>
      <c r="C79" s="54">
        <v>53</v>
      </c>
      <c r="D79" s="66">
        <v>2.5</v>
      </c>
      <c r="E79" s="67"/>
      <c r="F79" s="67">
        <v>2.5</v>
      </c>
      <c r="G79" s="67"/>
      <c r="H79" s="53" t="s">
        <v>122</v>
      </c>
      <c r="I79" s="53">
        <v>80</v>
      </c>
      <c r="J79" s="53">
        <v>0.8</v>
      </c>
      <c r="K79" s="53">
        <v>3</v>
      </c>
      <c r="L79" s="69">
        <v>21</v>
      </c>
      <c r="M79" s="69">
        <v>24</v>
      </c>
      <c r="N79" s="69">
        <v>250</v>
      </c>
      <c r="O79" s="53" t="s">
        <v>112</v>
      </c>
      <c r="P79" s="53" t="s">
        <v>115</v>
      </c>
      <c r="Q79" s="54" t="s">
        <v>130</v>
      </c>
      <c r="R79" s="54">
        <v>20</v>
      </c>
      <c r="S79" s="94"/>
    </row>
    <row r="80" spans="1:19" ht="12.75">
      <c r="A80" s="40" t="s">
        <v>116</v>
      </c>
      <c r="B80" s="37"/>
      <c r="C80" s="37"/>
      <c r="D80" s="37"/>
      <c r="E80" s="37"/>
      <c r="F80" s="41">
        <f>SUM(F75:F79)</f>
        <v>12.5</v>
      </c>
      <c r="G80" s="40">
        <f>SUM(G75:G79)</f>
        <v>0</v>
      </c>
      <c r="H80" s="37"/>
      <c r="I80" s="37"/>
      <c r="J80" s="37"/>
      <c r="K80" s="37"/>
      <c r="L80" s="37"/>
      <c r="M80" s="37"/>
      <c r="N80" s="40"/>
      <c r="O80" s="40"/>
      <c r="P80" s="40"/>
      <c r="Q80" s="42"/>
      <c r="R80" s="43"/>
      <c r="S80" s="68"/>
    </row>
    <row r="81" spans="1:19" ht="12.75">
      <c r="A81" s="57" t="s">
        <v>117</v>
      </c>
      <c r="B81" s="57"/>
      <c r="C81" s="57"/>
      <c r="D81" s="57"/>
      <c r="E81" s="57"/>
      <c r="F81" s="58">
        <f>F64+F71+F80+F74</f>
        <v>73.5</v>
      </c>
      <c r="G81" s="58">
        <f>G64+G80+G74</f>
        <v>0</v>
      </c>
      <c r="H81" s="57"/>
      <c r="I81" s="57"/>
      <c r="J81" s="57"/>
      <c r="K81" s="57"/>
      <c r="L81" s="57"/>
      <c r="M81" s="57"/>
      <c r="N81" s="57"/>
      <c r="O81" s="57"/>
      <c r="P81" s="57"/>
      <c r="Q81" s="59"/>
      <c r="R81" s="24"/>
      <c r="S81" s="24"/>
    </row>
    <row r="82" spans="1:19" ht="12.75">
      <c r="A82" s="57" t="s">
        <v>96</v>
      </c>
      <c r="B82" s="57"/>
      <c r="C82" s="57"/>
      <c r="D82" s="57"/>
      <c r="E82" s="57"/>
      <c r="F82" s="58">
        <f>F28+F38+F44+F53+F58+F48</f>
        <v>22.3</v>
      </c>
      <c r="G82" s="58">
        <f>G28+G38+G44+G53+G58+G48</f>
        <v>11.200000000000001</v>
      </c>
      <c r="H82" s="57"/>
      <c r="I82" s="57"/>
      <c r="J82" s="57"/>
      <c r="K82" s="57"/>
      <c r="L82" s="57"/>
      <c r="M82" s="57"/>
      <c r="N82" s="57"/>
      <c r="O82" s="57"/>
      <c r="P82" s="57"/>
      <c r="Q82" s="59"/>
      <c r="R82" s="24"/>
      <c r="S82" s="24"/>
    </row>
    <row r="83" spans="1:19" ht="12.75">
      <c r="A83" s="60" t="s">
        <v>98</v>
      </c>
      <c r="B83" s="60"/>
      <c r="C83" s="60"/>
      <c r="D83" s="60"/>
      <c r="E83" s="60"/>
      <c r="F83" s="61">
        <f>SUM(F81:F82)</f>
        <v>95.8</v>
      </c>
      <c r="G83" s="61">
        <f>SUM(G81:G82)</f>
        <v>11.200000000000001</v>
      </c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2"/>
    </row>
    <row r="84" spans="18:19" ht="12.75">
      <c r="R84" s="63"/>
      <c r="S84" s="64"/>
    </row>
    <row r="85" spans="18:19" ht="12.75">
      <c r="R85" s="63"/>
      <c r="S85" s="64"/>
    </row>
    <row r="86" spans="1:19" ht="12.75">
      <c r="A86" t="s">
        <v>29</v>
      </c>
      <c r="P86" s="31" t="s">
        <v>12</v>
      </c>
      <c r="R86" s="63"/>
      <c r="S86" s="64"/>
    </row>
    <row r="87" spans="2:19" ht="12.75">
      <c r="B87" t="s">
        <v>30</v>
      </c>
      <c r="N87" t="s">
        <v>31</v>
      </c>
      <c r="P87" t="s">
        <v>11</v>
      </c>
      <c r="R87" s="63"/>
      <c r="S87" s="64"/>
    </row>
  </sheetData>
  <sheetProtection selectLockedCells="1" selectUnlockedCells="1"/>
  <mergeCells count="46">
    <mergeCell ref="P21:P22"/>
    <mergeCell ref="Q21:Q22"/>
    <mergeCell ref="R21:R22"/>
    <mergeCell ref="O21:O22"/>
    <mergeCell ref="G21:G22"/>
    <mergeCell ref="O13:O14"/>
    <mergeCell ref="S29:S37"/>
    <mergeCell ref="G23:G24"/>
    <mergeCell ref="O23:O24"/>
    <mergeCell ref="P23:P24"/>
    <mergeCell ref="Q23:Q24"/>
    <mergeCell ref="R23:R24"/>
    <mergeCell ref="S16:S27"/>
    <mergeCell ref="A13:A14"/>
    <mergeCell ref="C13:C14"/>
    <mergeCell ref="D13:D14"/>
    <mergeCell ref="B13:B14"/>
    <mergeCell ref="S13:S14"/>
    <mergeCell ref="R13:R14"/>
    <mergeCell ref="Q13:Q14"/>
    <mergeCell ref="P13:P14"/>
    <mergeCell ref="H13:N13"/>
    <mergeCell ref="F21:F22"/>
    <mergeCell ref="A45:A47"/>
    <mergeCell ref="E13:E14"/>
    <mergeCell ref="F13:G13"/>
    <mergeCell ref="F23:F24"/>
    <mergeCell ref="A16:A27"/>
    <mergeCell ref="B21:B22"/>
    <mergeCell ref="A39:A43"/>
    <mergeCell ref="B23:B24"/>
    <mergeCell ref="A29:A37"/>
    <mergeCell ref="A59:A63"/>
    <mergeCell ref="S59:S63"/>
    <mergeCell ref="A49:A52"/>
    <mergeCell ref="S49:S52"/>
    <mergeCell ref="S45:S47"/>
    <mergeCell ref="S39:S43"/>
    <mergeCell ref="S54:S57"/>
    <mergeCell ref="A54:A57"/>
    <mergeCell ref="A65:A70"/>
    <mergeCell ref="S65:S70"/>
    <mergeCell ref="S75:S79"/>
    <mergeCell ref="A75:A79"/>
    <mergeCell ref="S72:S73"/>
    <mergeCell ref="A72:A73"/>
  </mergeCells>
  <printOptions/>
  <pageMargins left="0.87" right="0.24" top="0.54" bottom="0.38" header="0.5" footer="0.35"/>
  <pageSetup horizontalDpi="600" verticalDpi="600" orientation="landscape" paperSize="9" scale="57" r:id="rId1"/>
  <rowBreaks count="1" manualBreakCount="1">
    <brk id="4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T30"/>
  <sheetViews>
    <sheetView view="pageBreakPreview" zoomScaleNormal="105" zoomScaleSheetLayoutView="100" zoomScalePageLayoutView="0" workbookViewId="0" topLeftCell="A1">
      <selection activeCell="X17" sqref="X17"/>
    </sheetView>
  </sheetViews>
  <sheetFormatPr defaultColWidth="9.00390625" defaultRowHeight="12.75"/>
  <cols>
    <col min="1" max="1" width="18.25390625" style="0" customWidth="1"/>
    <col min="2" max="2" width="5.375" style="0" customWidth="1"/>
    <col min="3" max="3" width="7.125" style="0" customWidth="1"/>
    <col min="4" max="4" width="5.375" style="0" customWidth="1"/>
    <col min="5" max="5" width="5.875" style="0" customWidth="1"/>
    <col min="7" max="7" width="5.00390625" style="0" customWidth="1"/>
    <col min="8" max="8" width="7.00390625" style="0" customWidth="1"/>
    <col min="9" max="10" width="5.25390625" style="0" customWidth="1"/>
    <col min="11" max="11" width="6.125" style="0" customWidth="1"/>
    <col min="12" max="12" width="5.75390625" style="0" customWidth="1"/>
    <col min="13" max="13" width="10.25390625" style="0" customWidth="1"/>
    <col min="14" max="14" width="11.00390625" style="0" customWidth="1"/>
    <col min="15" max="15" width="13.75390625" style="0" customWidth="1"/>
    <col min="16" max="16" width="8.25390625" style="0" customWidth="1"/>
    <col min="17" max="17" width="21.25390625" style="0" customWidth="1"/>
    <col min="18" max="20" width="9.125" style="0" hidden="1" customWidth="1"/>
  </cols>
  <sheetData>
    <row r="1" spans="1:17" s="3" customFormat="1" ht="12.75">
      <c r="A1" s="1"/>
      <c r="B1" s="2"/>
      <c r="C1" s="2"/>
      <c r="D1" s="2"/>
      <c r="E1" s="2"/>
      <c r="F1" s="1"/>
      <c r="G1" s="2"/>
      <c r="H1" s="2"/>
      <c r="I1" s="2"/>
      <c r="J1" s="2"/>
      <c r="K1" s="2"/>
      <c r="L1" s="2"/>
      <c r="M1" s="2"/>
      <c r="N1" s="1"/>
      <c r="O1" s="110"/>
      <c r="P1" s="110"/>
      <c r="Q1" s="110"/>
    </row>
    <row r="2" spans="1:17" s="3" customFormat="1" ht="12.75">
      <c r="A2" s="1"/>
      <c r="B2" s="2"/>
      <c r="C2" s="2"/>
      <c r="D2" s="2"/>
      <c r="E2" s="2"/>
      <c r="F2" s="1"/>
      <c r="G2" s="2"/>
      <c r="H2" s="2"/>
      <c r="I2" s="2"/>
      <c r="J2" s="2"/>
      <c r="K2" s="2"/>
      <c r="L2" s="2"/>
      <c r="M2" s="108" t="s">
        <v>70</v>
      </c>
      <c r="N2" s="111"/>
      <c r="O2" s="111"/>
      <c r="P2" s="111"/>
      <c r="Q2" s="111"/>
    </row>
    <row r="3" spans="1:17" s="3" customFormat="1" ht="12.75">
      <c r="A3" s="1"/>
      <c r="B3" s="2"/>
      <c r="C3" s="2"/>
      <c r="D3" s="2"/>
      <c r="E3" s="2"/>
      <c r="F3" s="1"/>
      <c r="G3" s="2"/>
      <c r="H3" s="2"/>
      <c r="I3" s="2"/>
      <c r="J3" s="2"/>
      <c r="K3" s="2"/>
      <c r="L3" s="2"/>
      <c r="M3" s="4"/>
      <c r="N3" s="4"/>
      <c r="O3" s="111"/>
      <c r="P3" s="111"/>
      <c r="Q3" s="4"/>
    </row>
    <row r="4" spans="1:17" s="3" customFormat="1" ht="12.75">
      <c r="A4" s="1"/>
      <c r="B4" s="2"/>
      <c r="C4" s="2"/>
      <c r="D4" s="2"/>
      <c r="E4" s="2"/>
      <c r="F4" s="1"/>
      <c r="G4" s="2"/>
      <c r="H4" s="2"/>
      <c r="I4" s="2"/>
      <c r="J4" s="2"/>
      <c r="K4" s="2"/>
      <c r="L4" s="2"/>
      <c r="M4" s="5"/>
      <c r="N4" s="107" t="s">
        <v>71</v>
      </c>
      <c r="O4" s="107"/>
      <c r="P4" s="107"/>
      <c r="Q4" s="107"/>
    </row>
    <row r="5" spans="1:17" s="3" customFormat="1" ht="12.75">
      <c r="A5" s="1"/>
      <c r="B5" s="2"/>
      <c r="C5" s="2"/>
      <c r="D5" s="2"/>
      <c r="E5" s="2"/>
      <c r="F5" s="1"/>
      <c r="G5" s="2"/>
      <c r="H5" s="2"/>
      <c r="I5" s="2"/>
      <c r="J5" s="2"/>
      <c r="K5" s="2"/>
      <c r="L5" s="2"/>
      <c r="M5" s="5"/>
      <c r="N5" s="52" t="s">
        <v>72</v>
      </c>
      <c r="O5" s="50"/>
      <c r="P5" s="50"/>
      <c r="Q5" s="50"/>
    </row>
    <row r="6" spans="1:17" s="3" customFormat="1" ht="12.75">
      <c r="A6" s="1"/>
      <c r="B6" s="2"/>
      <c r="C6" s="2"/>
      <c r="D6" s="2"/>
      <c r="E6" s="2"/>
      <c r="F6" s="1"/>
      <c r="G6" s="2"/>
      <c r="H6" s="2"/>
      <c r="I6" s="2"/>
      <c r="J6" s="2"/>
      <c r="K6" s="2"/>
      <c r="L6" s="2"/>
      <c r="M6" s="5"/>
      <c r="N6" s="52" t="s">
        <v>73</v>
      </c>
      <c r="O6" s="50"/>
      <c r="P6" s="50"/>
      <c r="Q6" s="50"/>
    </row>
    <row r="7" spans="1:17" s="3" customFormat="1" ht="15" customHeight="1">
      <c r="A7" s="113" t="s">
        <v>74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</row>
    <row r="8" spans="1:17" s="3" customFormat="1" ht="19.5" customHeight="1">
      <c r="A8" s="107" t="s">
        <v>75</v>
      </c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</row>
    <row r="9" spans="1:17" s="3" customFormat="1" ht="13.5" customHeight="1">
      <c r="A9" s="127" t="s">
        <v>43</v>
      </c>
      <c r="B9" s="109" t="s">
        <v>44</v>
      </c>
      <c r="C9" s="109" t="s">
        <v>45</v>
      </c>
      <c r="D9" s="109" t="s">
        <v>46</v>
      </c>
      <c r="E9" s="109" t="s">
        <v>47</v>
      </c>
      <c r="F9" s="112" t="s">
        <v>48</v>
      </c>
      <c r="G9" s="112"/>
      <c r="H9" s="112"/>
      <c r="I9" s="112"/>
      <c r="J9" s="112"/>
      <c r="K9" s="112"/>
      <c r="L9" s="112"/>
      <c r="M9" s="112" t="s">
        <v>56</v>
      </c>
      <c r="N9" s="112"/>
      <c r="O9" s="112"/>
      <c r="P9" s="115" t="s">
        <v>57</v>
      </c>
      <c r="Q9" s="97" t="s">
        <v>58</v>
      </c>
    </row>
    <row r="10" spans="1:20" s="9" customFormat="1" ht="87.75" customHeight="1">
      <c r="A10" s="127"/>
      <c r="B10" s="109"/>
      <c r="C10" s="109"/>
      <c r="D10" s="109"/>
      <c r="E10" s="109"/>
      <c r="F10" s="46" t="s">
        <v>49</v>
      </c>
      <c r="G10" s="46" t="s">
        <v>50</v>
      </c>
      <c r="H10" s="46" t="s">
        <v>51</v>
      </c>
      <c r="I10" s="46" t="s">
        <v>52</v>
      </c>
      <c r="J10" s="46" t="s">
        <v>53</v>
      </c>
      <c r="K10" s="46" t="s">
        <v>54</v>
      </c>
      <c r="L10" s="51" t="s">
        <v>55</v>
      </c>
      <c r="M10" s="45" t="s">
        <v>76</v>
      </c>
      <c r="N10" s="45" t="s">
        <v>69</v>
      </c>
      <c r="O10" s="45" t="s">
        <v>77</v>
      </c>
      <c r="P10" s="115"/>
      <c r="Q10" s="105"/>
      <c r="T10" s="10"/>
    </row>
    <row r="11" spans="1:20" s="9" customFormat="1" ht="15" customHeight="1">
      <c r="A11" s="47">
        <v>1</v>
      </c>
      <c r="B11" s="47">
        <v>2</v>
      </c>
      <c r="C11" s="47">
        <v>3</v>
      </c>
      <c r="D11" s="47">
        <v>4</v>
      </c>
      <c r="E11" s="47">
        <v>5</v>
      </c>
      <c r="F11" s="47">
        <v>6</v>
      </c>
      <c r="G11" s="47">
        <v>7</v>
      </c>
      <c r="H11" s="47">
        <v>8</v>
      </c>
      <c r="I11" s="47">
        <v>9</v>
      </c>
      <c r="J11" s="47">
        <v>10</v>
      </c>
      <c r="K11" s="47">
        <v>11</v>
      </c>
      <c r="L11" s="47">
        <v>12</v>
      </c>
      <c r="M11" s="47">
        <v>13</v>
      </c>
      <c r="N11" s="47">
        <v>14</v>
      </c>
      <c r="O11" s="47">
        <v>15</v>
      </c>
      <c r="P11" s="47">
        <v>16</v>
      </c>
      <c r="Q11" s="47">
        <v>17</v>
      </c>
      <c r="T11" s="10"/>
    </row>
    <row r="12" spans="1:20" s="9" customFormat="1" ht="20.25" customHeight="1">
      <c r="A12" s="128" t="s">
        <v>80</v>
      </c>
      <c r="B12" s="16">
        <v>17</v>
      </c>
      <c r="C12" s="17" t="s">
        <v>59</v>
      </c>
      <c r="D12" s="16">
        <v>5.1</v>
      </c>
      <c r="E12" s="26">
        <v>0.8</v>
      </c>
      <c r="F12" s="17" t="s">
        <v>40</v>
      </c>
      <c r="G12" s="16">
        <v>60</v>
      </c>
      <c r="H12" s="16">
        <v>0.8</v>
      </c>
      <c r="I12" s="17" t="s">
        <v>82</v>
      </c>
      <c r="J12" s="16">
        <v>2</v>
      </c>
      <c r="K12" s="16">
        <v>19</v>
      </c>
      <c r="L12" s="16">
        <v>22</v>
      </c>
      <c r="M12" s="22">
        <f aca="true" t="shared" si="0" ref="M12:M18">SUM(N12/E12)</f>
        <v>170</v>
      </c>
      <c r="N12" s="16">
        <v>136</v>
      </c>
      <c r="O12" s="16">
        <v>119</v>
      </c>
      <c r="P12" s="12" t="s">
        <v>67</v>
      </c>
      <c r="Q12" s="13" t="s">
        <v>13</v>
      </c>
      <c r="T12" s="10"/>
    </row>
    <row r="13" spans="1:20" s="9" customFormat="1" ht="21" customHeight="1">
      <c r="A13" s="129"/>
      <c r="B13" s="16">
        <v>28</v>
      </c>
      <c r="C13" s="17" t="s">
        <v>60</v>
      </c>
      <c r="D13" s="16">
        <v>0.5</v>
      </c>
      <c r="E13" s="26">
        <v>0.3</v>
      </c>
      <c r="F13" s="17" t="s">
        <v>38</v>
      </c>
      <c r="G13" s="16">
        <v>48</v>
      </c>
      <c r="H13" s="16">
        <v>0.7</v>
      </c>
      <c r="I13" s="17" t="s">
        <v>83</v>
      </c>
      <c r="J13" s="16">
        <v>2</v>
      </c>
      <c r="K13" s="16">
        <v>17</v>
      </c>
      <c r="L13" s="16">
        <v>20</v>
      </c>
      <c r="M13" s="22">
        <f t="shared" si="0"/>
        <v>120</v>
      </c>
      <c r="N13" s="16">
        <v>36</v>
      </c>
      <c r="O13" s="16">
        <v>32</v>
      </c>
      <c r="P13" s="12" t="s">
        <v>67</v>
      </c>
      <c r="Q13" s="13" t="s">
        <v>13</v>
      </c>
      <c r="T13" s="10"/>
    </row>
    <row r="14" spans="1:20" s="9" customFormat="1" ht="19.5" customHeight="1">
      <c r="A14" s="129"/>
      <c r="B14" s="16">
        <v>21</v>
      </c>
      <c r="C14" s="17" t="s">
        <v>61</v>
      </c>
      <c r="D14" s="16">
        <v>5.5</v>
      </c>
      <c r="E14" s="26">
        <v>0.4</v>
      </c>
      <c r="F14" s="17" t="s">
        <v>38</v>
      </c>
      <c r="G14" s="16">
        <v>50</v>
      </c>
      <c r="H14" s="16">
        <v>0.8</v>
      </c>
      <c r="I14" s="17" t="s">
        <v>82</v>
      </c>
      <c r="J14" s="16">
        <v>2</v>
      </c>
      <c r="K14" s="16">
        <v>16</v>
      </c>
      <c r="L14" s="16">
        <v>20</v>
      </c>
      <c r="M14" s="22">
        <f t="shared" si="0"/>
        <v>122.5</v>
      </c>
      <c r="N14" s="16">
        <v>49</v>
      </c>
      <c r="O14" s="16">
        <v>43</v>
      </c>
      <c r="P14" s="12" t="s">
        <v>67</v>
      </c>
      <c r="Q14" s="13" t="s">
        <v>13</v>
      </c>
      <c r="T14" s="10"/>
    </row>
    <row r="15" spans="1:20" s="9" customFormat="1" ht="21.75" customHeight="1">
      <c r="A15" s="129"/>
      <c r="B15" s="16">
        <v>20</v>
      </c>
      <c r="C15" s="17" t="s">
        <v>62</v>
      </c>
      <c r="D15" s="16">
        <v>2.2</v>
      </c>
      <c r="E15" s="26">
        <v>0.3</v>
      </c>
      <c r="F15" s="17" t="s">
        <v>38</v>
      </c>
      <c r="G15" s="16">
        <v>70</v>
      </c>
      <c r="H15" s="16">
        <v>0.7</v>
      </c>
      <c r="I15" s="17" t="s">
        <v>82</v>
      </c>
      <c r="J15" s="16">
        <v>3</v>
      </c>
      <c r="K15" s="16">
        <v>17</v>
      </c>
      <c r="L15" s="16">
        <v>14</v>
      </c>
      <c r="M15" s="22">
        <f t="shared" si="0"/>
        <v>190</v>
      </c>
      <c r="N15" s="26">
        <v>57</v>
      </c>
      <c r="O15" s="26">
        <v>50</v>
      </c>
      <c r="P15" s="26" t="s">
        <v>67</v>
      </c>
      <c r="Q15" s="13" t="s">
        <v>13</v>
      </c>
      <c r="T15" s="10"/>
    </row>
    <row r="16" spans="1:20" s="9" customFormat="1" ht="21.75" customHeight="1">
      <c r="A16" s="129"/>
      <c r="B16" s="16">
        <v>9</v>
      </c>
      <c r="C16" s="17" t="s">
        <v>63</v>
      </c>
      <c r="D16" s="16">
        <v>1.7</v>
      </c>
      <c r="E16" s="26">
        <v>0.3</v>
      </c>
      <c r="F16" s="17" t="s">
        <v>40</v>
      </c>
      <c r="G16" s="16">
        <v>53</v>
      </c>
      <c r="H16" s="16">
        <v>0.7</v>
      </c>
      <c r="I16" s="17" t="s">
        <v>83</v>
      </c>
      <c r="J16" s="16">
        <v>2</v>
      </c>
      <c r="K16" s="16">
        <v>18</v>
      </c>
      <c r="L16" s="16">
        <v>20</v>
      </c>
      <c r="M16" s="22">
        <f t="shared" si="0"/>
        <v>196.66666666666669</v>
      </c>
      <c r="N16" s="16">
        <v>59</v>
      </c>
      <c r="O16" s="16">
        <v>52</v>
      </c>
      <c r="P16" s="12" t="s">
        <v>67</v>
      </c>
      <c r="Q16" s="13" t="s">
        <v>13</v>
      </c>
      <c r="T16" s="10"/>
    </row>
    <row r="17" spans="1:20" s="9" customFormat="1" ht="21.75" customHeight="1">
      <c r="A17" s="129"/>
      <c r="B17" s="16">
        <v>62</v>
      </c>
      <c r="C17" s="17" t="s">
        <v>60</v>
      </c>
      <c r="D17" s="16">
        <v>0.8</v>
      </c>
      <c r="E17" s="26">
        <v>0.1</v>
      </c>
      <c r="F17" s="17" t="s">
        <v>38</v>
      </c>
      <c r="G17" s="16">
        <v>55</v>
      </c>
      <c r="H17" s="16">
        <v>0.7</v>
      </c>
      <c r="I17" s="17" t="s">
        <v>82</v>
      </c>
      <c r="J17" s="16">
        <v>2</v>
      </c>
      <c r="K17" s="16">
        <v>16</v>
      </c>
      <c r="L17" s="16">
        <v>18</v>
      </c>
      <c r="M17" s="22">
        <f t="shared" si="0"/>
        <v>140</v>
      </c>
      <c r="N17" s="16">
        <v>14</v>
      </c>
      <c r="O17" s="16">
        <v>12</v>
      </c>
      <c r="P17" s="12" t="s">
        <v>67</v>
      </c>
      <c r="Q17" s="13" t="s">
        <v>13</v>
      </c>
      <c r="T17" s="10"/>
    </row>
    <row r="18" spans="1:20" s="9" customFormat="1" ht="13.5" customHeight="1">
      <c r="A18" s="129"/>
      <c r="B18" s="118">
        <v>62</v>
      </c>
      <c r="C18" s="17" t="s">
        <v>64</v>
      </c>
      <c r="D18" s="16">
        <v>5</v>
      </c>
      <c r="E18" s="120">
        <v>0.4</v>
      </c>
      <c r="F18" s="17" t="s">
        <v>42</v>
      </c>
      <c r="G18" s="16">
        <v>50</v>
      </c>
      <c r="H18" s="16">
        <v>0.8</v>
      </c>
      <c r="I18" s="17" t="s">
        <v>84</v>
      </c>
      <c r="J18" s="16">
        <v>2</v>
      </c>
      <c r="K18" s="16">
        <v>16</v>
      </c>
      <c r="L18" s="16">
        <v>18</v>
      </c>
      <c r="M18" s="122">
        <f t="shared" si="0"/>
        <v>170</v>
      </c>
      <c r="N18" s="118">
        <v>68</v>
      </c>
      <c r="O18" s="118">
        <v>59</v>
      </c>
      <c r="P18" s="125" t="s">
        <v>67</v>
      </c>
      <c r="Q18" s="116" t="s">
        <v>13</v>
      </c>
      <c r="T18" s="10"/>
    </row>
    <row r="19" spans="1:20" ht="13.5" customHeight="1">
      <c r="A19" s="129"/>
      <c r="B19" s="119"/>
      <c r="C19" s="17" t="s">
        <v>65</v>
      </c>
      <c r="D19" s="16">
        <v>2.4</v>
      </c>
      <c r="E19" s="121"/>
      <c r="F19" s="17" t="s">
        <v>40</v>
      </c>
      <c r="G19" s="16">
        <v>32</v>
      </c>
      <c r="H19" s="16">
        <v>0.7</v>
      </c>
      <c r="I19" s="17" t="s">
        <v>82</v>
      </c>
      <c r="J19" s="16">
        <v>2</v>
      </c>
      <c r="K19" s="16">
        <v>11</v>
      </c>
      <c r="L19" s="16">
        <v>12</v>
      </c>
      <c r="M19" s="123"/>
      <c r="N19" s="119"/>
      <c r="O19" s="119"/>
      <c r="P19" s="126"/>
      <c r="Q19" s="117"/>
      <c r="T19" s="3"/>
    </row>
    <row r="20" spans="1:20" ht="27" customHeight="1">
      <c r="A20" s="130"/>
      <c r="B20" s="48">
        <v>49</v>
      </c>
      <c r="C20" s="17" t="s">
        <v>66</v>
      </c>
      <c r="D20" s="16">
        <v>2.1</v>
      </c>
      <c r="E20" s="32">
        <v>0.2</v>
      </c>
      <c r="F20" s="17" t="s">
        <v>38</v>
      </c>
      <c r="G20" s="16">
        <v>35</v>
      </c>
      <c r="H20" s="16">
        <v>0.7</v>
      </c>
      <c r="I20" s="17" t="s">
        <v>82</v>
      </c>
      <c r="J20" s="16">
        <v>2</v>
      </c>
      <c r="K20" s="16">
        <v>13</v>
      </c>
      <c r="L20" s="16">
        <v>16</v>
      </c>
      <c r="M20" s="22">
        <f>SUM(N20/E20)</f>
        <v>155</v>
      </c>
      <c r="N20" s="16">
        <v>31</v>
      </c>
      <c r="O20" s="16">
        <v>27</v>
      </c>
      <c r="P20" s="12" t="s">
        <v>67</v>
      </c>
      <c r="Q20" s="13" t="s">
        <v>13</v>
      </c>
      <c r="T20" s="3"/>
    </row>
    <row r="21" spans="1:20" s="29" customFormat="1" ht="13.5" customHeight="1">
      <c r="A21" s="39" t="s">
        <v>68</v>
      </c>
      <c r="B21" s="18"/>
      <c r="C21" s="18"/>
      <c r="D21" s="18"/>
      <c r="E21" s="33">
        <f>SUM(E12:E20)</f>
        <v>2.8000000000000003</v>
      </c>
      <c r="F21" s="33"/>
      <c r="G21" s="33"/>
      <c r="H21" s="33"/>
      <c r="I21" s="33"/>
      <c r="J21" s="33"/>
      <c r="K21" s="33"/>
      <c r="L21" s="33"/>
      <c r="M21" s="33"/>
      <c r="N21" s="44">
        <f>SUM(N12:N20)</f>
        <v>450</v>
      </c>
      <c r="O21" s="44">
        <f>SUM(O12:O20)</f>
        <v>394</v>
      </c>
      <c r="P21" s="18"/>
      <c r="Q21" s="15"/>
      <c r="T21" s="36"/>
    </row>
    <row r="22" spans="1:20" ht="23.25" customHeight="1">
      <c r="A22" s="49" t="s">
        <v>41</v>
      </c>
      <c r="B22" s="16">
        <v>58</v>
      </c>
      <c r="C22" s="17" t="s">
        <v>65</v>
      </c>
      <c r="D22" s="16">
        <v>0.8</v>
      </c>
      <c r="E22" s="35">
        <v>0.6</v>
      </c>
      <c r="F22" s="17" t="s">
        <v>38</v>
      </c>
      <c r="G22" s="16">
        <v>49</v>
      </c>
      <c r="H22" s="16">
        <v>0.8</v>
      </c>
      <c r="I22" s="9" t="s">
        <v>81</v>
      </c>
      <c r="J22" s="17">
        <v>1</v>
      </c>
      <c r="K22" s="16">
        <v>19</v>
      </c>
      <c r="L22" s="16">
        <v>20</v>
      </c>
      <c r="M22" s="22">
        <f>SUM(N22/E22)</f>
        <v>110</v>
      </c>
      <c r="N22" s="35">
        <v>66</v>
      </c>
      <c r="O22" s="35">
        <v>57</v>
      </c>
      <c r="P22" s="17" t="s">
        <v>67</v>
      </c>
      <c r="Q22" s="34" t="s">
        <v>13</v>
      </c>
      <c r="T22" s="3"/>
    </row>
    <row r="23" spans="1:17" ht="12.75">
      <c r="A23" s="40" t="s">
        <v>68</v>
      </c>
      <c r="B23" s="37"/>
      <c r="C23" s="37"/>
      <c r="D23" s="37"/>
      <c r="E23" s="37">
        <f>SUM(E22)</f>
        <v>0.6</v>
      </c>
      <c r="F23" s="37"/>
      <c r="G23" s="37"/>
      <c r="H23" s="37"/>
      <c r="I23" s="37"/>
      <c r="J23" s="37"/>
      <c r="K23" s="37"/>
      <c r="L23" s="37"/>
      <c r="M23" s="37"/>
      <c r="N23" s="37">
        <f>SUM(N22)</f>
        <v>66</v>
      </c>
      <c r="O23" s="37">
        <f>SUM(O22)</f>
        <v>57</v>
      </c>
      <c r="P23" s="37"/>
      <c r="Q23" s="38"/>
    </row>
    <row r="24" spans="1:17" ht="12.75">
      <c r="A24" s="20" t="s">
        <v>69</v>
      </c>
      <c r="B24" s="14"/>
      <c r="C24" s="14"/>
      <c r="D24" s="14"/>
      <c r="E24" s="21">
        <f>SUM(E21,E23)</f>
        <v>3.4000000000000004</v>
      </c>
      <c r="F24" s="21"/>
      <c r="G24" s="21"/>
      <c r="H24" s="21"/>
      <c r="I24" s="21"/>
      <c r="J24" s="21"/>
      <c r="K24" s="21"/>
      <c r="L24" s="21"/>
      <c r="M24" s="25"/>
      <c r="N24" s="25">
        <f>SUM(N21,N23)</f>
        <v>516</v>
      </c>
      <c r="O24" s="25">
        <f>SUM(O21,O23)</f>
        <v>451</v>
      </c>
      <c r="P24" s="19"/>
      <c r="Q24" s="15"/>
    </row>
    <row r="26" spans="1:16" ht="15">
      <c r="A26" s="7" t="s">
        <v>78</v>
      </c>
      <c r="B26" s="7"/>
      <c r="C26" s="7"/>
      <c r="D26" s="7"/>
      <c r="E26" s="7"/>
      <c r="F26" s="7"/>
      <c r="G26" s="6"/>
      <c r="H26" s="6"/>
      <c r="I26" s="6"/>
      <c r="J26" s="6"/>
      <c r="N26" s="124" t="s">
        <v>79</v>
      </c>
      <c r="O26" s="124"/>
      <c r="P26" s="124"/>
    </row>
    <row r="28" spans="2:16" ht="15"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</row>
    <row r="29" spans="2:16" ht="15"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</row>
    <row r="30" spans="2:16" ht="15"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</row>
  </sheetData>
  <sheetProtection selectLockedCells="1" selectUnlockedCells="1"/>
  <mergeCells count="24">
    <mergeCell ref="N26:P26"/>
    <mergeCell ref="P18:P19"/>
    <mergeCell ref="A9:A10"/>
    <mergeCell ref="B9:B10"/>
    <mergeCell ref="C9:C10"/>
    <mergeCell ref="A12:A20"/>
    <mergeCell ref="B18:B19"/>
    <mergeCell ref="Q18:Q19"/>
    <mergeCell ref="N18:N19"/>
    <mergeCell ref="O18:O19"/>
    <mergeCell ref="E9:E10"/>
    <mergeCell ref="E18:E19"/>
    <mergeCell ref="M18:M19"/>
    <mergeCell ref="Q9:Q10"/>
    <mergeCell ref="A8:Q8"/>
    <mergeCell ref="D9:D10"/>
    <mergeCell ref="O1:Q1"/>
    <mergeCell ref="M2:Q2"/>
    <mergeCell ref="O3:P3"/>
    <mergeCell ref="N4:Q4"/>
    <mergeCell ref="F9:L9"/>
    <mergeCell ref="A7:Q7"/>
    <mergeCell ref="M9:O9"/>
    <mergeCell ref="P9:P10"/>
  </mergeCells>
  <printOptions/>
  <pageMargins left="0.5511811023622047" right="0.15748031496062992" top="0.83" bottom="0.1968503937007874" header="0.6692913385826772" footer="0.2362204724409449"/>
  <pageSetup horizontalDpi="300" verticalDpi="3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пк</dc:creator>
  <cp:keywords/>
  <dc:description/>
  <cp:lastModifiedBy>ohorona</cp:lastModifiedBy>
  <cp:lastPrinted>2019-04-24T10:16:32Z</cp:lastPrinted>
  <dcterms:created xsi:type="dcterms:W3CDTF">2017-05-11T09:29:44Z</dcterms:created>
  <dcterms:modified xsi:type="dcterms:W3CDTF">2019-04-24T10:50:11Z</dcterms:modified>
  <cp:category/>
  <cp:version/>
  <cp:contentType/>
  <cp:contentStatus/>
</cp:coreProperties>
</file>